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10.10.0.93\kvnn\KVNN\_LIAA_Darba_plans_2022_PROJ\Apstiprinats_29042022\"/>
    </mc:Choice>
  </mc:AlternateContent>
  <xr:revisionPtr revIDLastSave="0" documentId="8_{AA8BF407-CCD2-4B5C-9D07-ACC93C2EE2C8}" xr6:coauthVersionLast="47" xr6:coauthVersionMax="47" xr10:uidLastSave="{00000000-0000-0000-0000-000000000000}"/>
  <bookViews>
    <workbookView xWindow="28680" yWindow="-120" windowWidth="29040" windowHeight="15840" xr2:uid="{00000000-000D-0000-FFFF-FFFF00000000}"/>
  </bookViews>
  <sheets>
    <sheet name="LIAA darbības plāns " sheetId="4" r:id="rId1"/>
  </sheets>
  <externalReferences>
    <externalReference r:id="rId2"/>
    <externalReference r:id="rId3"/>
  </externalReferences>
  <definedNames>
    <definedName name="_xlnm.Print_Area" localSheetId="0">'LIAA darbības plāns '!$A$1:$K$269</definedName>
    <definedName name="_xlnm.Print_Titles" localSheetId="0">'LIAA darbības plāns '!$8:$8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46" i="4" l="1"/>
  <c r="J132" i="4"/>
  <c r="J182" i="4" l="1"/>
  <c r="J172" i="4"/>
  <c r="J119" i="4"/>
  <c r="J91" i="4"/>
  <c r="J84" i="4"/>
  <c r="G115" i="4" l="1"/>
  <c r="H115" i="4"/>
  <c r="I115" i="4"/>
  <c r="G116" i="4"/>
  <c r="H116" i="4"/>
  <c r="I116" i="4"/>
  <c r="H96" i="4" l="1"/>
  <c r="H95" i="4"/>
  <c r="I231" i="4" l="1"/>
  <c r="J232" i="4"/>
  <c r="I118" i="4" l="1"/>
  <c r="J117" i="4"/>
  <c r="J81" i="4" l="1"/>
  <c r="J98" i="4"/>
  <c r="J24" i="4" l="1"/>
  <c r="J230" i="4" l="1"/>
</calcChain>
</file>

<file path=xl/sharedStrings.xml><?xml version="1.0" encoding="utf-8"?>
<sst xmlns="http://schemas.openxmlformats.org/spreadsheetml/2006/main" count="1236" uniqueCount="672">
  <si>
    <t>Nr. p.k.</t>
  </si>
  <si>
    <t xml:space="preserve">Politikas un resursu vadības kartes numurs un nosaukums </t>
  </si>
  <si>
    <t>Programmas (apakšprogrammas) numurs un nosaukums</t>
  </si>
  <si>
    <t>Stratēģijas uzdevums*</t>
  </si>
  <si>
    <t>Rādītāja veids***</t>
  </si>
  <si>
    <r>
      <t xml:space="preserve">Rādītāja nosaukums 
</t>
    </r>
    <r>
      <rPr>
        <sz val="12"/>
        <rFont val="Times New Roman"/>
        <family val="1"/>
        <charset val="186"/>
      </rPr>
      <t>/Pasākuma nosaukums</t>
    </r>
  </si>
  <si>
    <t>Mērvienība</t>
  </si>
  <si>
    <r>
      <t xml:space="preserve">Plānotā vērtība 
</t>
    </r>
    <r>
      <rPr>
        <sz val="12"/>
        <rFont val="Times New Roman"/>
        <family val="1"/>
        <charset val="186"/>
      </rPr>
      <t>/Plānotais izpildes termiņš</t>
    </r>
  </si>
  <si>
    <t>Piešķirtais finansējums  (izdevumi) gadā</t>
  </si>
  <si>
    <t>Atbildīgā struktūrvienība/ 
amatpersona</t>
  </si>
  <si>
    <t>1.</t>
  </si>
  <si>
    <t>27.12.00 LIAA darbības nodrošināšana</t>
  </si>
  <si>
    <t>Izdevumi</t>
  </si>
  <si>
    <t>euro</t>
  </si>
  <si>
    <t>×</t>
  </si>
  <si>
    <t>Vidējais amata vietu skaits gadā</t>
  </si>
  <si>
    <t>skaits</t>
  </si>
  <si>
    <t>1.1.</t>
  </si>
  <si>
    <t xml:space="preserve">Atbilstoši normatīvajiem aktiem administrēti Norvēģijas finanšu instrumenta līdzfinansētās programmas ietvaros īstenotie projekti (2009-2014): </t>
  </si>
  <si>
    <t>1.1.1.</t>
  </si>
  <si>
    <t xml:space="preserve">Uzraudzības pārbaudes projektiem pēc to pabeigšanas </t>
  </si>
  <si>
    <t>1.2.</t>
  </si>
  <si>
    <t>Atbilstoši normatīvajiem aktiem īstenoti ES fondu projekti (2014-2020):</t>
  </si>
  <si>
    <t>1.2.1.</t>
  </si>
  <si>
    <t>Iesniegti un īstenoti projekti DP “Izaugsme un nodarbinātība”</t>
  </si>
  <si>
    <t>2.</t>
  </si>
  <si>
    <t>28.00.00 Ārējās ekonomiskās politikas ieviešana</t>
  </si>
  <si>
    <t>Eksports</t>
  </si>
  <si>
    <t>2.1.</t>
  </si>
  <si>
    <t>2. Uzņēmējdarbības konkurētspējas atbalsts</t>
  </si>
  <si>
    <t>Citi ieguldījumi</t>
  </si>
  <si>
    <t>pārstāvniecību skaits</t>
  </si>
  <si>
    <t>ĀTVD</t>
  </si>
  <si>
    <t>2.2.</t>
  </si>
  <si>
    <t>2.3.</t>
  </si>
  <si>
    <t>2.3.1.</t>
  </si>
  <si>
    <t xml:space="preserve">Uzturēt www.liaa.gov.lv </t>
  </si>
  <si>
    <t>skatījumu skaits/ skatījumu ilgums minūtēs</t>
  </si>
  <si>
    <t>KID</t>
  </si>
  <si>
    <t>2.3.2.</t>
  </si>
  <si>
    <t>2.3.3.</t>
  </si>
  <si>
    <t>Uzturēt LIAA portālu Food Latvia</t>
  </si>
  <si>
    <t>skatījumu skaits/ skatījumu ilgums minūtes/
kontaktu skatījums</t>
  </si>
  <si>
    <t>ĀTVD (EVN)</t>
  </si>
  <si>
    <t>2.3.4.</t>
  </si>
  <si>
    <t xml:space="preserve">Uzturēt LIAA ārējās tirdzniecības portālu ExIm </t>
  </si>
  <si>
    <t>skatījumu skaits/ skatījumu ilgums minūtes</t>
  </si>
  <si>
    <t>2.3.5.</t>
  </si>
  <si>
    <t>2.4.</t>
  </si>
  <si>
    <t>dalībnieku skaits/eksportējošo uzņēmumu skaits, kas piedalās semināros</t>
  </si>
  <si>
    <t>2.5.</t>
  </si>
  <si>
    <t>dalībnieku skaits</t>
  </si>
  <si>
    <t>2.5.1.</t>
  </si>
  <si>
    <t>kontaktu skaits</t>
  </si>
  <si>
    <t>2.5.2.</t>
  </si>
  <si>
    <t>Pasākuma dalībnieku apmierinātības līmenis 
(apmierināti balstoties uz klātienes un follow-up anketām/jautājumiem)</t>
  </si>
  <si>
    <t>pozitīvs vērtējums 
%</t>
  </si>
  <si>
    <t>2.6.</t>
  </si>
  <si>
    <t>2.7.</t>
  </si>
  <si>
    <t>Veicināts eksporta pieprasījuma pieaugums pēc Latvijas uzņēmumu precēm un pakalpojumiem:</t>
  </si>
  <si>
    <t>2.7.1.</t>
  </si>
  <si>
    <t>Identificēti un apstrādāti eksporta projekti un pieprasījumi, t.sk. identificēti eksporta projekti un pieprasījumi RIS3 nozarē</t>
  </si>
  <si>
    <t xml:space="preserve">ĀTVD (P, EVN) </t>
  </si>
  <si>
    <t>2.7.1.1.</t>
  </si>
  <si>
    <t>skaits/ skaits</t>
  </si>
  <si>
    <t>2.7.1.2.</t>
  </si>
  <si>
    <t>2.8.</t>
  </si>
  <si>
    <t>DRR_2.8.1.</t>
  </si>
  <si>
    <t>2.9.</t>
  </si>
  <si>
    <t>Gatavoti tirgus apskati</t>
  </si>
  <si>
    <t xml:space="preserve">Organizētas individuālās vizītes, tai skaitā, tiešsaistes tikšanās ar potenciālajiem partneriem
/ uzsākts eksports (noslēgti līgumi) vai noslēgti nodoma protokoli </t>
  </si>
  <si>
    <r>
      <rPr>
        <sz val="12"/>
        <rFont val="Times New Roman"/>
        <family val="1"/>
      </rPr>
      <t xml:space="preserve">Uzturēt un veidot jaunus mārketinga materiālus (nozaru elektroniskas un drukātas brošūras, baneri, faktu lapas, reprezentācijas materiāli un prezentācijas), tai skaitā videomateriālus, podkāstus   </t>
    </r>
    <r>
      <rPr>
        <strike/>
        <sz val="12"/>
        <rFont val="Times New Roman"/>
        <family val="1"/>
      </rPr>
      <t xml:space="preserve">                     </t>
    </r>
  </si>
  <si>
    <t>materiālu skaits</t>
  </si>
  <si>
    <t>datums</t>
  </si>
  <si>
    <t>Investīcijas</t>
  </si>
  <si>
    <t>Ārvalstu tiešo investīciju piesaistes stratēģijas (POLARIS process) ieviešana - investīciju piesaistes pasākumi:</t>
  </si>
  <si>
    <t>IPD (IPN)</t>
  </si>
  <si>
    <t>2.15.1.</t>
  </si>
  <si>
    <t>Pēcapkalpošanas projekti</t>
  </si>
  <si>
    <t>2.15.2.</t>
  </si>
  <si>
    <r>
      <t xml:space="preserve">milj. </t>
    </r>
    <r>
      <rPr>
        <i/>
        <sz val="12"/>
        <rFont val="Times New Roman"/>
        <family val="1"/>
        <charset val="186"/>
      </rPr>
      <t>euro</t>
    </r>
  </si>
  <si>
    <t>Plānotās ārvalstu investīcijas</t>
  </si>
  <si>
    <t>Plānotās ārvalstu investīcijas RIS3 nozarēs</t>
  </si>
  <si>
    <t>Proaktīvi lielapjoma atslēgas piedāvājumi potenciālajiem ārvalstu investoriem</t>
  </si>
  <si>
    <t>Attīstīti un atbalstīti Latvijā vai Latvijai piesaistīti augsto tehnoloģiju jaunuzņēmumi RIS3 nozarēs</t>
  </si>
  <si>
    <t xml:space="preserve">LIAA pārstāvniecībās identificēti potenciālie investori, kuri izrādījuši pastiprinātu interesi par investīciju iespējām Latvijā un/vai pieteikuši vizīti Latvijā
</t>
  </si>
  <si>
    <t>Investīciju projektu skaits 
(vidējais investīciju projektu skaits no vienas pārstāvniecības)</t>
  </si>
  <si>
    <t>LIAA tīmekļa vietnes investīciju piesaistei (https://investinlatvia.org/ mājaslapai) izstrāde, pilnveidošana un aktualizēšana atbilstoši  RIS3 jomām un augsto tehnoloģiju ražošanai un vienotajam tēlam</t>
  </si>
  <si>
    <t>skatījumu skaits/ 
skatījumu ilgums minūtēs</t>
  </si>
  <si>
    <t>Lielo un stratēģisko investīciju projektu koordinācijas padomes (POLARIS padome) sekretariāta nodrošināšanas funkcija:</t>
  </si>
  <si>
    <t>IPD (PRAN)</t>
  </si>
  <si>
    <t>2.16.1.</t>
  </si>
  <si>
    <t>Identificēti pasākumi  (priekšlikumi) investīciju vides uzlabošanai, sekmējot piesaistīto ĀTI apjoma pieaugumu</t>
  </si>
  <si>
    <t>2.16.2.</t>
  </si>
  <si>
    <t>Atbalstītie  priekšlikumi atbildīgajās institūcijās, tai skaitā investīciju piesaistes darba grupā</t>
  </si>
  <si>
    <t>2.16.3.</t>
  </si>
  <si>
    <t>Ikgadējās ĀIPL un Ministru kabineta tikšanās organizēšana</t>
  </si>
  <si>
    <t>2.17.</t>
  </si>
  <si>
    <t>Sadarbība ar pašvaldībām un plānošanas reģioniem:</t>
  </si>
  <si>
    <t>2.17.1.</t>
  </si>
  <si>
    <t>Sniegts atbalsts plānošanas reģioniem un to pašvaldībām investīciju piedāvājumu sagatavošanā un izplatīšanā</t>
  </si>
  <si>
    <t>2.17.2.</t>
  </si>
  <si>
    <t xml:space="preserve">Pašvaldību un speciālo ekonomisko zonu piedāvājumi ārvalstu investoriem </t>
  </si>
  <si>
    <t>2.17.3.</t>
  </si>
  <si>
    <t>Unikālie investoru projekti, kam nodoti pašvaldību un speciālo ekonomisko zonu piedāvājumi</t>
  </si>
  <si>
    <t>2.17.4.</t>
  </si>
  <si>
    <t>Noorganizētas apmācības plānošanas reģionu (pašvaldībām) par investīciju piesaistes nozīmi un praktiskiem ĀTI piesaistes procesa jautājumiem</t>
  </si>
  <si>
    <t>skaits/ 
apmācīto darbinieku skaits</t>
  </si>
  <si>
    <t>Latvijas uzņēmēju eksportspēju stiprināšana, ieviešot valsts ekonomisko tēlu</t>
  </si>
  <si>
    <t>Vienota Latvijas valsts tēla izstrāde un ar to saistīto pasākumu īstenošana:</t>
  </si>
  <si>
    <t>Latvijas mēroga kampaņas</t>
  </si>
  <si>
    <t>Starptautiska mēroga kampaņas</t>
  </si>
  <si>
    <t>Izveidota un uzturēta vienota Latvijas valsts tēla tīmekļa vietne</t>
  </si>
  <si>
    <t>2.19.</t>
  </si>
  <si>
    <t xml:space="preserve">Elektroniski uzrunāta diasporas auditorija </t>
  </si>
  <si>
    <t>personu skaits</t>
  </si>
  <si>
    <t>2.20.</t>
  </si>
  <si>
    <t>Tematiskie pasākumi ar diasporas iesaisti trīs virzienos – eksporta veicināšana, investīciju piesaiste, uzņēmējdarbība</t>
  </si>
  <si>
    <t>2.21.</t>
  </si>
  <si>
    <t>Jaunu uzņēmumu radīšana no diasporas zināšanu pārneses</t>
  </si>
  <si>
    <t>Dalība starptautiskajā izstādē “Expo 2020 Dubai” un ar to saistīto pasākumu īstenošana:</t>
  </si>
  <si>
    <t>ĀTVD, KID</t>
  </si>
  <si>
    <t>Paviljona patstāvīgā ekspozīcija</t>
  </si>
  <si>
    <t>3.</t>
  </si>
  <si>
    <t>30.00.00 Tūrisma politikas ieviešana</t>
  </si>
  <si>
    <t>3.1.</t>
  </si>
  <si>
    <t>Veicināta informācijas pieejamība vietējā un ārvalstu tirgū par Latvijas tūrisma piedāvājumu:</t>
  </si>
  <si>
    <t>TūrD</t>
  </si>
  <si>
    <t>3.1.1.</t>
  </si>
  <si>
    <t>DRR_3.1.1.1.</t>
  </si>
  <si>
    <t>Portāla latvia.travel apmeklējumi</t>
  </si>
  <si>
    <t>3.1.2.</t>
  </si>
  <si>
    <t>Vidējais portāla apmeklēšanas laiks</t>
  </si>
  <si>
    <t>minūtes</t>
  </si>
  <si>
    <t>3.1.3.</t>
  </si>
  <si>
    <t>DRR_3.1.3.1.</t>
  </si>
  <si>
    <t>veidi</t>
  </si>
  <si>
    <t>3.2.</t>
  </si>
  <si>
    <t>Īstenoti pasākumi tūrisma attīstības veicināšanai, t.sk. Baltijas jūras
reģiona sadarbības ietvaros</t>
  </si>
  <si>
    <t>skaits/ dalībnieki</t>
  </si>
  <si>
    <t>3.2.1.</t>
  </si>
  <si>
    <t>3.2.2.</t>
  </si>
  <si>
    <t>DRR_3.2.2.1.</t>
  </si>
  <si>
    <t>Īstenoti reģionālā tūrisma attīstības veicināšanas pasākumi</t>
  </si>
  <si>
    <t>3.2.3.</t>
  </si>
  <si>
    <t>Īstenoti Baltijas jūras reģiona valstu sadarbības pasākumi</t>
  </si>
  <si>
    <t>3.2.4.</t>
  </si>
  <si>
    <t xml:space="preserve"> skaits/ dalībnieki</t>
  </si>
  <si>
    <t>62.07.00 Eiropas Reģionālās attīstības fonda (ERAF) projekti (2014-2020)</t>
  </si>
  <si>
    <t>4.1.</t>
  </si>
  <si>
    <r>
      <t xml:space="preserve">Nr. 3.2.1.2/16/I/002  </t>
    </r>
    <r>
      <rPr>
        <b/>
        <i/>
        <sz val="12"/>
        <rFont val="Times New Roman"/>
        <family val="1"/>
        <charset val="186"/>
      </rPr>
      <t>Starptautiskās konkurētspējas veicināšana tūrismā</t>
    </r>
  </si>
  <si>
    <t>4.1.1.</t>
  </si>
  <si>
    <t>Sniegto atbalstu skaits (granti)</t>
  </si>
  <si>
    <t>4.1.2.</t>
  </si>
  <si>
    <t xml:space="preserve">skaits/
nodibināto kontaktu skaits </t>
  </si>
  <si>
    <t>4.1.3.</t>
  </si>
  <si>
    <r>
      <t xml:space="preserve">skaits/ </t>
    </r>
    <r>
      <rPr>
        <sz val="12"/>
        <rFont val="Times New Roman"/>
        <family val="1"/>
      </rPr>
      <t>sasniedzamā auditorija</t>
    </r>
  </si>
  <si>
    <t>4.1.4.</t>
  </si>
  <si>
    <r>
      <t xml:space="preserve">vizīšu skaits/ mediju skaits, kur izvietotas publikācijas/ </t>
    </r>
    <r>
      <rPr>
        <sz val="12"/>
        <rFont val="Times New Roman"/>
        <family val="1"/>
      </rPr>
      <t>sasniedzamā auditorija</t>
    </r>
  </si>
  <si>
    <t>4.1.5.</t>
  </si>
  <si>
    <r>
      <t xml:space="preserve">Ārvalstīs </t>
    </r>
    <r>
      <rPr>
        <sz val="12"/>
        <rFont val="Times New Roman"/>
        <family val="1"/>
      </rPr>
      <t xml:space="preserve">un Latvijā </t>
    </r>
    <r>
      <rPr>
        <sz val="12"/>
        <rFont val="Times New Roman"/>
        <family val="1"/>
        <charset val="186"/>
      </rPr>
      <t xml:space="preserve">reģistrētu tūrisma pakalpojumu komercsabiedrību pārstāvju vizītes </t>
    </r>
  </si>
  <si>
    <r>
      <t xml:space="preserve">skaits/ </t>
    </r>
    <r>
      <rPr>
        <sz val="12"/>
        <rFont val="Times New Roman"/>
        <family val="1"/>
      </rPr>
      <t>dalībnieki/ potenciālie projekti</t>
    </r>
  </si>
  <si>
    <t>4.1.6.</t>
  </si>
  <si>
    <t>veidu skaits</t>
  </si>
  <si>
    <t>4.1.7.</t>
  </si>
  <si>
    <r>
      <t xml:space="preserve">pasākumu skaits/ 
</t>
    </r>
    <r>
      <rPr>
        <sz val="12"/>
        <rFont val="Times New Roman"/>
        <family val="1"/>
      </rPr>
      <t>dalībnieki/ 
potenciālie projekti/ raksti/ 
sasniedzamā auditorija</t>
    </r>
  </si>
  <si>
    <t>4.1.8.</t>
  </si>
  <si>
    <t>Mērķa tirgus izpēte un mērķauditorijas noteikšana</t>
  </si>
  <si>
    <t>4.1.9.</t>
  </si>
  <si>
    <r>
      <t xml:space="preserve">Ārvalstu </t>
    </r>
    <r>
      <rPr>
        <sz val="12"/>
        <rFont val="Times New Roman"/>
        <family val="1"/>
      </rPr>
      <t>un vietējo</t>
    </r>
    <r>
      <rPr>
        <sz val="12"/>
        <rFont val="Times New Roman"/>
        <family val="1"/>
        <charset val="186"/>
      </rPr>
      <t xml:space="preserve"> tūristu piesaistes pasākumi Latvijas novados</t>
    </r>
  </si>
  <si>
    <r>
      <t xml:space="preserve">skaits/ 
</t>
    </r>
    <r>
      <rPr>
        <sz val="12"/>
        <rFont val="Times New Roman"/>
        <family val="1"/>
      </rPr>
      <t xml:space="preserve">raksti/ 
sasniedzamā auditorija
</t>
    </r>
  </si>
  <si>
    <t>4.1.10.</t>
  </si>
  <si>
    <t>Darījumu un pasākumu tūrisma piesaistes pasākumi Latvijai</t>
  </si>
  <si>
    <t>4.1.11.</t>
  </si>
  <si>
    <t xml:space="preserve">Veselības tūrisma piesaistes pasākumi Latvijai, atbilstoši Veselības aprūpes pakalpojumu eksporta attīstības plānam 2019.-2023.gadam </t>
  </si>
  <si>
    <t>4.2.</t>
  </si>
  <si>
    <r>
      <rPr>
        <i/>
        <sz val="12"/>
        <rFont val="Times New Roman"/>
        <family val="1"/>
        <charset val="186"/>
      </rPr>
      <t xml:space="preserve">Nr. 3.2.1.2/16/I/001 </t>
    </r>
    <r>
      <rPr>
        <b/>
        <i/>
        <sz val="12"/>
        <rFont val="Times New Roman"/>
        <family val="1"/>
        <charset val="186"/>
      </rPr>
      <t xml:space="preserve"> Starptautiskās konkurētspējas veicināšana</t>
    </r>
  </si>
  <si>
    <t>4.2.1.</t>
  </si>
  <si>
    <t xml:space="preserve">ĀTVD (P) </t>
  </si>
  <si>
    <t>4.2.2.</t>
  </si>
  <si>
    <t xml:space="preserve">Organizēt LIAA pārstāvniecību stendus izstādēs ārvalstīs, tai skaitā tiešsaistes izstādēs /
identificēti eksporta projekti vai pieprasījumi </t>
  </si>
  <si>
    <t>stendu skaits/  
skaits</t>
  </si>
  <si>
    <t>4.2.3.</t>
  </si>
  <si>
    <t>dalībnieku skaits/ tikšanos skaits</t>
  </si>
  <si>
    <t>4.2.4.</t>
  </si>
  <si>
    <t>stendu skaits/
dalībnieku skaits/ projekti</t>
  </si>
  <si>
    <t>4.2.5.</t>
  </si>
  <si>
    <t>Organizēt nozaru un uzņēmēju mārketinga kampaņas ārvalstīs, t.sk. Latvijas dienu ietvaros (popularizēto uzņēmumu skaits)</t>
  </si>
  <si>
    <r>
      <t xml:space="preserve">skaits/ </t>
    </r>
    <r>
      <rPr>
        <sz val="12"/>
        <rFont val="Times New Roman"/>
        <family val="1"/>
      </rPr>
      <t>projekti</t>
    </r>
  </si>
  <si>
    <t>4.2.6.</t>
  </si>
  <si>
    <t>Nozaru tirgus pētījumu iepirkšana uzņēmumu un nozaru vajadzībām</t>
  </si>
  <si>
    <t>4.2.7.</t>
  </si>
  <si>
    <t>Sniegt padziļinātajas konsultācijas uzņēmumiem, tai skaitā piesaistot ārvalstu konsultantus - ekspertus attiecīgajās nozarēs</t>
  </si>
  <si>
    <t>4.2.8.</t>
  </si>
  <si>
    <t>4.2.9.</t>
  </si>
  <si>
    <t>4.2.10.</t>
  </si>
  <si>
    <t>4.2.11.</t>
  </si>
  <si>
    <t xml:space="preserve">Tiešsaistes eksporta risinājumu hakatonu pasākumu nodrošināšana </t>
  </si>
  <si>
    <r>
      <t xml:space="preserve">dalībnieku skaits/ </t>
    </r>
    <r>
      <rPr>
        <sz val="12"/>
        <rFont val="Times New Roman"/>
        <family val="1"/>
      </rPr>
      <t>komandu skaits</t>
    </r>
  </si>
  <si>
    <t>4.2.12.</t>
  </si>
  <si>
    <t>Atbalsts projekta mērķa grupas ražotņu un produktu atbilstības novērtēšanai</t>
  </si>
  <si>
    <t>sniegto atbalstu (grantu) skaits</t>
  </si>
  <si>
    <t>ĀTVD  (ĀTAPN)</t>
  </si>
  <si>
    <t>unikālie atbalsta (grantu) saņēmēji</t>
  </si>
  <si>
    <t>Atbalsts projekta mērķa grupai dalībai gan klātienes, gan digitālās izstādēs, konferencēs, semināros, kontaktbiržās, tirdzniecības misijās vai Latvijas augstu valsts amatpersonu vizītēs,  dalībai starptautiskajās digitālajās nozaru platformās, produktu vai pakalpojumu pielāgošanai ārvalstu tirgiem, zīmola vai produkta/pakalpojuma publicitātei ārvalstu specializētajos nozaru drukātajos un digitālajos medijos, telemārketinga pakalpojumiem un dalībai starptautiskās nozaru asociācijās</t>
  </si>
  <si>
    <t>4.4.</t>
  </si>
  <si>
    <r>
      <t xml:space="preserve">Nr. 3.1.1.6/16/I/001  </t>
    </r>
    <r>
      <rPr>
        <b/>
        <i/>
        <sz val="12"/>
        <rFont val="Times New Roman"/>
        <family val="1"/>
        <charset val="186"/>
      </rPr>
      <t>Reģionālie biznesa inkubatori un radošo industriju inkubators</t>
    </r>
  </si>
  <si>
    <t>4.4.1.</t>
  </si>
  <si>
    <t>BID</t>
  </si>
  <si>
    <t>4.4.2.</t>
  </si>
  <si>
    <t>Uzņemti dalībnieki pirmsinkubācijas atbalsta nodrošināšanai gala labuma guvējiem reģionālajos biznesa inkubatoros un radošo industriju biznesa inkubatorā</t>
  </si>
  <si>
    <t>4.4.3.</t>
  </si>
  <si>
    <t>4.4.4.</t>
  </si>
  <si>
    <t>Uzņemti dalībnieki inkubācijas atbalsta nodrošināšanai gala labuma guvējiem reģionālajos biznesa inkubatoros un radošo industriju inkubatorā</t>
  </si>
  <si>
    <t>4.4.5.</t>
  </si>
  <si>
    <t>RDRR_4</t>
  </si>
  <si>
    <t>4.4.6.</t>
  </si>
  <si>
    <t>4.4.7.</t>
  </si>
  <si>
    <t>Nodarbinātības pieaugums atbalstītajos komersantos</t>
  </si>
  <si>
    <t>4.4.8.</t>
  </si>
  <si>
    <t>Atbalstīto komersantu skaits, kas saņem grantus</t>
  </si>
  <si>
    <t>4.4.9.</t>
  </si>
  <si>
    <t>4.4.10.</t>
  </si>
  <si>
    <t>Izmaksātie granti</t>
  </si>
  <si>
    <t>4.4.11.</t>
  </si>
  <si>
    <t>Specifiskais iznākuma rādītājs – radošo industriju jomas komersantu skaits, kuri saņem atbalstu</t>
  </si>
  <si>
    <t>4.4.12.</t>
  </si>
  <si>
    <t>Specifiskais iznākuma rādītājs – gala labuma guvēju skaits, kuri saņem nefinansiālu atbalstu pirmsinkubācijas veidā</t>
  </si>
  <si>
    <t>4.4.13.</t>
  </si>
  <si>
    <t>Komersantu skaits, kuri saņem nefinansiālu atbalstu</t>
  </si>
  <si>
    <t>4.4.14.</t>
  </si>
  <si>
    <t>Pirms inkubācijā un inkubācijā atbalstīto komersantu kopējais  apgrozījums</t>
  </si>
  <si>
    <t xml:space="preserve">euro </t>
  </si>
  <si>
    <t>4.4.15.</t>
  </si>
  <si>
    <t>Pirms inkubācijā un inkubācijā atbalstīto komersantu nomaksāto nodokļu apmērs</t>
  </si>
  <si>
    <t>4.4.16.</t>
  </si>
  <si>
    <t xml:space="preserve">Pirms inkubācijā un inkubācijā atbalstīto komersantu eksporta apjoms </t>
  </si>
  <si>
    <t>4.4.17.</t>
  </si>
  <si>
    <t xml:space="preserve">Uzņemto inkubatoru dalībnieku skaits RIS3 jomā </t>
  </si>
  <si>
    <t xml:space="preserve">skaits </t>
  </si>
  <si>
    <t>skaits/
 dalībnieku skaits</t>
  </si>
  <si>
    <t xml:space="preserve">Pasākuma dalībnieku apmierinātības līmenis </t>
  </si>
  <si>
    <t>4.5.</t>
  </si>
  <si>
    <r>
      <t xml:space="preserve">Nr. 1.2.2.2/16/I/001  
</t>
    </r>
    <r>
      <rPr>
        <b/>
        <i/>
        <sz val="12"/>
        <rFont val="Times New Roman"/>
        <family val="1"/>
        <charset val="186"/>
      </rPr>
      <t>Inovāciju motivācijas programma</t>
    </r>
  </si>
  <si>
    <t>4.5.1.</t>
  </si>
  <si>
    <t>Veicināt sabiedrības interesi par inovāciju attīstību, īstenojot pasākumus dažādu sabiedrības grupu informēšanai un motivēšanai uzsākt inovatīvu uzņēmējdarbību īpaši RIS3 jomās:</t>
  </si>
  <si>
    <t>4.5.1.1.</t>
  </si>
  <si>
    <t>Attīstīts un popularizēts inovāciju un tehnoloģiju portāls labsoflatvia.com (sagatavotas ikdienas ziņas,  RIS3 jomu iedvesmas stāsti, raksti, "ceļa karte" uzņēmējiem, Latvijas biznesa pasākumu kalendārs, soctīkli un to sekotāju skaita palielināšana)</t>
  </si>
  <si>
    <t>4.5.1.2.</t>
  </si>
  <si>
    <t>4.5.1.3.</t>
  </si>
  <si>
    <t>dalībnieku skaits/ 
SMU skaits</t>
  </si>
  <si>
    <t>4.5.2.</t>
  </si>
  <si>
    <t>Rosināt jaunu ideju un komandu veidošanos, uzņēmumu ar augstu izaugsmes potenciālu dibināšanu un sniegt atbalstu uzņēmumu biznesa potenciāla attīstībai:</t>
  </si>
  <si>
    <t>4.5.2.1.</t>
  </si>
  <si>
    <t>Īstenots Latvijas inovatīvo biznesa ideju konkurss "Ideju kauss" (organizēta ideju iesniegšana, biznesa mācības, mentoru konsultācijas, biznesa prezentācijas, naudas balvu izmaksa laureātiem) - ideju autoru izstrādātās biznesa prezentācijas žūrijai/ no tām RIS 3 jomās/ vērsušies saņemt citu LIAA atbalstu</t>
  </si>
  <si>
    <t>skaits/ skaits/ skaits</t>
  </si>
  <si>
    <t>4.5.2.2.</t>
  </si>
  <si>
    <t>Noorganizētas meistarklases biznesa līderu RIS3 jomas sagatavošanai, t.sk. jaunu zināšanu, t.sk.digitālo apgūšanai (4 sērijas gadā)</t>
  </si>
  <si>
    <t>pasākumu skaits / apmācīto uzņēmēju skaits</t>
  </si>
  <si>
    <t>4.5.2.3.</t>
  </si>
  <si>
    <t>Nodrošināti pasākumi jaunu komandu radīšanai (hakatoni, darbnīcas, tai skaitā Deep Tech Atelier ietvaros), izveidojušās komandas / reģistrēti jauni uzņēmumi RIS 3 jomās</t>
  </si>
  <si>
    <t>4.6.</t>
  </si>
  <si>
    <r>
      <t xml:space="preserve">Nr.  1.2.1.2/16/I/001 </t>
    </r>
    <r>
      <rPr>
        <b/>
        <i/>
        <sz val="12"/>
        <rFont val="Times New Roman"/>
        <family val="1"/>
        <charset val="186"/>
      </rPr>
      <t>Tehnoloģiju pārneses programma</t>
    </r>
  </si>
  <si>
    <t>4.6.1.</t>
  </si>
  <si>
    <t>projektu skaits</t>
  </si>
  <si>
    <t>4.6.2.</t>
  </si>
  <si>
    <t>Pētniecības projektu un programmu rezultātu, publisko pētniecības organizāciju (PPO) pakalpojumu un uzņēmumu vajadzību monitorings un to aktualizēšana (reizi ceturksnī):</t>
  </si>
  <si>
    <t>4.6.2.1.</t>
  </si>
  <si>
    <t xml:space="preserve">Pētniecības organizāciju komercializējamo ideju saraksts    </t>
  </si>
  <si>
    <t>aktualizāciju skaits</t>
  </si>
  <si>
    <t>4.6.2.2.</t>
  </si>
  <si>
    <t>Pētniecības organizāciju kompetenču karte</t>
  </si>
  <si>
    <t>4.6.2.3.</t>
  </si>
  <si>
    <t>Latvijas uzņēmumu inovāciju vajadzību saraksts</t>
  </si>
  <si>
    <t>4.6.3.</t>
  </si>
  <si>
    <t>Veicināta inovācijas attīstība uzņēmumos:</t>
  </si>
  <si>
    <t>4.6.3.1.</t>
  </si>
  <si>
    <t xml:space="preserve">Apstiprinātie inovāciju vaučeru projekti </t>
  </si>
  <si>
    <t>4.6.3.2.</t>
  </si>
  <si>
    <t>4.6.4.</t>
  </si>
  <si>
    <t>4.6.5.</t>
  </si>
  <si>
    <t xml:space="preserve">Apmācības vai tīklošanas semināri zinātņietilpīgo jomu pārstāvošiem uzņēmumiem un/vai PPO (pasākumi)                                                    </t>
  </si>
  <si>
    <t>pasākumu skaits/
jaunu sadarbības projektu vai
iestrādņu skaits</t>
  </si>
  <si>
    <t>skaits/ 
dalībnieku skaits</t>
  </si>
  <si>
    <r>
      <t>Sniegta informācija un konsultācijas par VTPC</t>
    </r>
    <r>
      <rPr>
        <b/>
        <sz val="12"/>
        <rFont val="Times New Roman"/>
        <family val="1"/>
      </rPr>
      <t xml:space="preserve"> </t>
    </r>
    <r>
      <rPr>
        <sz val="12"/>
        <rFont val="Times New Roman"/>
        <family val="1"/>
      </rPr>
      <t>sniegtajiem pakalpojumiem un atbalsta programmām</t>
    </r>
  </si>
  <si>
    <t>Latvijas jaunuzņēmumu ekosistēmas atpazīstamības veicināšana un  attīstīšana:</t>
  </si>
  <si>
    <t>Tīmekļa vietnes Startuplatvia.eu uzturēšana un uzlabošana</t>
  </si>
  <si>
    <t>apmeklētāju skaits/ 
skatījumu ilgums minūtēs</t>
  </si>
  <si>
    <t>Dalība pasākumos un pasākumu organizēšana jaunuzņēmumu attīstībai,atpazīstamībai un atbalstam Latvijā un ārvalstīs</t>
  </si>
  <si>
    <t>pasākumu skaits/ dalībnieku skaits</t>
  </si>
  <si>
    <t xml:space="preserve">Semināri, apmācības un informatīvie  pasākumi jaunuzņēmumu ekosistēmas dalībniekiem </t>
  </si>
  <si>
    <t>pasākumu skaits / dalībnieku skaits</t>
  </si>
  <si>
    <t>RIS3 vērtību ķēžu identificēšana un attīstība:</t>
  </si>
  <si>
    <t>Pasākumi vērtību ķēžu attīstībai, jaunu partnerību veidošanai, (t.sk. Horizon Europe u.c. EU projektu konsorcijām), inovāciju un eksportspējas palielināšanai, (piem., dalība specializētās izstādēs, nozaru platformās, bilateriālie tīklošanās pasākumi u.c.)</t>
  </si>
  <si>
    <t>5.</t>
  </si>
  <si>
    <t>5.1.</t>
  </si>
  <si>
    <t>67.06.00 Eiropas Kopienas iniciatīvas projekti</t>
  </si>
  <si>
    <t>6.1.</t>
  </si>
  <si>
    <t>Projekts „Eiropas biznesa atbalsta tīkls Latvijā" (EEN)</t>
  </si>
  <si>
    <t>Nodrošināt EEN mājaslapas un sociālo tīklu darbību</t>
  </si>
  <si>
    <t>lietotāju skaits</t>
  </si>
  <si>
    <t>ĀTVD (EEN)</t>
  </si>
  <si>
    <t xml:space="preserve">Organizēt informatīvus un apmācību seminārus, piedalīties inovāciju stendos </t>
  </si>
  <si>
    <t>Sniegt konsultācijas par ārējiem tirgiem un par citiem ar uzņēmējdarbību saistošajiem jautājumiem</t>
  </si>
  <si>
    <t xml:space="preserve">Organizēt brokeru pasākumus un ārvalstu misijas </t>
  </si>
  <si>
    <t>pasākumu skaits (dalībnieku skaits)</t>
  </si>
  <si>
    <t>Tehnoloģiju un inovāciju auditi uzņēmumos</t>
  </si>
  <si>
    <t>7.</t>
  </si>
  <si>
    <t>69.02.00 Atmaksas valsts pamatbudžetā par mērķa "Eiropas teritoriālā sadarbība" pārrobežu sadarbības programmu, projektu un pasākumu īstenošanu</t>
  </si>
  <si>
    <t>7.1.</t>
  </si>
  <si>
    <t>8.</t>
  </si>
  <si>
    <t>8.1.</t>
  </si>
  <si>
    <t>8.2.</t>
  </si>
  <si>
    <t xml:space="preserve">71.06.00 Eiropas Ekonomikas zonas un Norvēģijas finanšu instrumentu finansētie projekti </t>
  </si>
  <si>
    <t>NFID</t>
  </si>
  <si>
    <t>Noslēgti līgumi ar neliela apjoma grantu shēmas “Zaļo inovāciju un informācijas un komunikācijas tehnoloģiju produktu izstrāde” līdzfinansējuma saņēmējiem</t>
  </si>
  <si>
    <t>Organizētas divpusējās sadarbības iniciatīvas</t>
  </si>
  <si>
    <t>skaits/ 
LV dalībnieku skaits</t>
  </si>
  <si>
    <t>Organizēti informatīvie semināri</t>
  </si>
  <si>
    <r>
      <t xml:space="preserve">* Norāda sasaisti ar EM darbības stratēģijā Padotības iestādei paredzēto uzdevumu atbilstoši </t>
    </r>
    <r>
      <rPr>
        <b/>
        <sz val="10"/>
        <rFont val="Times New Roman"/>
        <family val="1"/>
        <charset val="186"/>
      </rPr>
      <t xml:space="preserve">DV </t>
    </r>
    <r>
      <rPr>
        <sz val="10"/>
        <rFont val="Times New Roman"/>
        <family val="1"/>
        <charset val="186"/>
      </rPr>
      <t xml:space="preserve">- darbības virzieniem un visām Padotības iestādēm saistošo </t>
    </r>
    <r>
      <rPr>
        <b/>
        <sz val="10"/>
        <rFont val="Times New Roman"/>
        <family val="1"/>
        <charset val="186"/>
      </rPr>
      <t>HP</t>
    </r>
    <r>
      <rPr>
        <sz val="10"/>
        <rFont val="Times New Roman"/>
        <family val="1"/>
        <charset val="186"/>
      </rPr>
      <t xml:space="preserve"> - horizontālo pasākumu īstenošanu.
***POLRR - politikas rezultatīvais rādītājs, RDRR - raksturojošākais darbības rezultatīvais rādītājs, KV - kvalitātes rādītājs, PPDRR - prioritāro pasākumu darbības rezultatīvais rādītājs, PPA - prioritāro pasākumu amata vietas, PPIzd - prioritāro pasākumu izdevumi, PPIe - prioritāro pasākumu ieņēmumi, DRR - programmu (apakšprogrammu) rezultatīvais rādītājs. </t>
    </r>
  </si>
  <si>
    <t>3.3.</t>
  </si>
  <si>
    <t>3.4.</t>
  </si>
  <si>
    <t xml:space="preserve">Tūrisma klasteru veidošanas veicināšanas pasākumi </t>
  </si>
  <si>
    <t>Īstenots tirgus pētījums par situāciju tūrisma nozarē Latvijas reģionos un  Covid-19 ietekmi</t>
  </si>
  <si>
    <t>Plānotās no jauna radītās darba vietas</t>
  </si>
  <si>
    <t>Uzsākti projekti Latvijas eksporta veicināšanai un investīciju piesaistei ar diasporas profesionāļu iesaisti</t>
  </si>
  <si>
    <t xml:space="preserve">Nodrošinātas diasporas pārstāvjiem prakses vietas </t>
  </si>
  <si>
    <t>Atbalstīti unikālie komersanti</t>
  </si>
  <si>
    <t xml:space="preserve">Apkopoti un publicēti labās inovāciju prakses piemēri RIS 3 jomās atspoguļojot uzņēmējdarbības, zinātnes un pētniecības  mijiedarbību / videostāsti </t>
  </si>
  <si>
    <t>Esošo vērtību ķēžu aktivitāšu plāns, kas tiek validēts ar vērtību ķēžu līdergrupu  (t.sk. pamatojoties uz Nacionālās industriālās politikas pamatnostādnes 2021.-2027.gadam 1.pielikumā pievienotajām stratēģijām)</t>
  </si>
  <si>
    <t>Katrā RIS3 specializācijas jomā ir nokartēta vismaz 1 vērtību ķēde un  katrā no tām izveidota vērtību ķēdes darba grupa (līdergrupa), kura sastāv no šīs vērtību ķēdes vadošo organizāciju pārstāvjiem</t>
  </si>
  <si>
    <r>
      <t xml:space="preserve">Organizēt informatīvus seminārus par ārējo tirdzniecību, </t>
    </r>
    <r>
      <rPr>
        <sz val="12"/>
        <rFont val="Times New Roman"/>
        <family val="1"/>
      </rPr>
      <t>tai skaitā tiešsasites formātā</t>
    </r>
  </si>
  <si>
    <t xml:space="preserve">Organizētas ārvalstu kompāniju un ārvalstu biznesa delegāciju - potenciālo sadarbības partneru vizītes uz Latviju (tai skaitā forumi, apaļie galdi, tiešsasites vebināri)/ uzsākts eksports (noslēgti līgumi) vai noslēgti nodoma protokoli </t>
  </si>
  <si>
    <t>Sagatavoti tūrisma informatīvie materiāli digitālā un drukātā formātā</t>
  </si>
  <si>
    <t xml:space="preserve">Īstenoti apmācību pasākumi tiešsaistē un klātienē par uzņēmējdarbības attīstīšanu un pakalpojumu pārorientēsanu Covid-19 seku mazināšanai tūrisma pakalpojumu sniedzējiem </t>
  </si>
  <si>
    <t>Kvalitātes attīstību veicinošie pasākumi tiešsaistē un klātienē</t>
  </si>
  <si>
    <r>
      <t xml:space="preserve">Sniegts atbalsts Latvijas tūrisma piedāvājuma popularizēšanai ārvalstīs, to skaitā darījumu tūrisma (MICE) pasākumu piesaistei </t>
    </r>
    <r>
      <rPr>
        <sz val="12"/>
        <rFont val="Times New Roman"/>
        <family val="1"/>
      </rPr>
      <t>un digitalizācijai</t>
    </r>
  </si>
  <si>
    <r>
      <t xml:space="preserve">Nacionālie tūrisma stendi </t>
    </r>
    <r>
      <rPr>
        <sz val="12"/>
        <rFont val="Times New Roman"/>
        <family val="1"/>
      </rPr>
      <t>(t.sk. virtuālie stendi)</t>
    </r>
  </si>
  <si>
    <r>
      <t xml:space="preserve">Mārketinga kampaņas </t>
    </r>
    <r>
      <rPr>
        <sz val="12"/>
        <rFont val="Times New Roman"/>
        <family val="1"/>
      </rPr>
      <t>digitālajā vidē</t>
    </r>
  </si>
  <si>
    <r>
      <t>Ārvalstīs un Latvijā reģistrētu ž</t>
    </r>
    <r>
      <rPr>
        <sz val="12"/>
        <rFont val="Times New Roman"/>
        <family val="1"/>
        <charset val="186"/>
      </rPr>
      <t xml:space="preserve">urnālistu, emuāristu (tīmekļa dienasgrāmatu rakstītāju) vizītes </t>
    </r>
    <r>
      <rPr>
        <sz val="12"/>
        <rFont val="Times New Roman"/>
        <family val="1"/>
      </rPr>
      <t>klātienē un digitāli</t>
    </r>
  </si>
  <si>
    <r>
      <t xml:space="preserve">Tūrisma informācijas un mārketinga materiālu nodrošināšana svešvalodās </t>
    </r>
    <r>
      <rPr>
        <sz val="12"/>
        <rFont val="Times New Roman"/>
        <family val="1"/>
      </rPr>
      <t>digitālā un drukātā formātā</t>
    </r>
  </si>
  <si>
    <r>
      <t xml:space="preserve">Latvijas tūrisma publicitātes pasākumu un ārvalstu specializēto tūrisma veicināšanas pasākumu organizēšana </t>
    </r>
    <r>
      <rPr>
        <sz val="12"/>
        <rFont val="Times New Roman"/>
        <family val="1"/>
      </rPr>
      <t>tiešsaistē un klātienē</t>
    </r>
  </si>
  <si>
    <t xml:space="preserve">Organizēt nacionālos stendus starptautiskajās izstādēs ārvalstīs, tai skaitā hibrīd un tiešsaistes formātā
</t>
  </si>
  <si>
    <r>
      <t>4.6.</t>
    </r>
    <r>
      <rPr>
        <sz val="11"/>
        <rFont val="Times New Roman"/>
        <family val="1"/>
      </rPr>
      <t>7.</t>
    </r>
  </si>
  <si>
    <r>
      <t>4.6.</t>
    </r>
    <r>
      <rPr>
        <sz val="11"/>
        <rFont val="Times New Roman"/>
        <family val="1"/>
      </rPr>
      <t>7</t>
    </r>
    <r>
      <rPr>
        <sz val="11"/>
        <rFont val="Times New Roman"/>
        <family val="1"/>
        <charset val="186"/>
      </rPr>
      <t>.1.</t>
    </r>
  </si>
  <si>
    <r>
      <t>4.6</t>
    </r>
    <r>
      <rPr>
        <sz val="11"/>
        <rFont val="Times New Roman"/>
        <family val="1"/>
      </rPr>
      <t>.7</t>
    </r>
    <r>
      <rPr>
        <sz val="11"/>
        <rFont val="Times New Roman"/>
        <family val="1"/>
        <charset val="186"/>
      </rPr>
      <t>.2.</t>
    </r>
  </si>
  <si>
    <r>
      <t>4.6.</t>
    </r>
    <r>
      <rPr>
        <sz val="11"/>
        <rFont val="Times New Roman"/>
        <family val="1"/>
      </rPr>
      <t>7.</t>
    </r>
    <r>
      <rPr>
        <sz val="11"/>
        <rFont val="Times New Roman"/>
        <family val="1"/>
        <charset val="186"/>
      </rPr>
      <t>3.</t>
    </r>
  </si>
  <si>
    <t>Resursi piešķirti saskaņā ar MK 22.09.2020. prot. Nr.55, 38.§, 11.5.apakšpunktu.</t>
  </si>
  <si>
    <t>Latvijas dalības nodrošināšanai starptautiskajā izstādē "Expo 2020 Dubai"</t>
  </si>
  <si>
    <r>
      <t xml:space="preserve">Prioritārā pasākuma numurs un nosaukums/ </t>
    </r>
    <r>
      <rPr>
        <b/>
        <sz val="12"/>
        <rFont val="Times New Roman"/>
        <family val="1"/>
      </rPr>
      <t>neatliekamā pasākuma nosaukums</t>
    </r>
  </si>
  <si>
    <r>
      <t>Izveidotas</t>
    </r>
    <r>
      <rPr>
        <sz val="12"/>
        <rFont val="Times New Roman"/>
        <family val="1"/>
        <charset val="186"/>
      </rPr>
      <t xml:space="preserve"> amata vietas</t>
    </r>
  </si>
  <si>
    <t>Resursi piešķirti saskaņā ar MK 22.09.2020. prot. Nr.55, 38.§, 11.8.apakšpunktu.</t>
  </si>
  <si>
    <t>2.20.1.</t>
  </si>
  <si>
    <t>2.20.2.</t>
  </si>
  <si>
    <t>VTN, KID</t>
  </si>
  <si>
    <t>Veiktas atmaksas valsts pamatbudžetā par projektu Nr. PG102083 “Design for innovation” un Nr. R076 CAROTS īstenošanu</t>
  </si>
  <si>
    <t>Programma "Uzņēmējdarbības attīstība, inovācijas un MVU (Business Development, Innovation and SMEs)"</t>
  </si>
  <si>
    <t>Iepriekš noteiktais projekts "Tehnoloģiju biznesa centrs"</t>
  </si>
  <si>
    <t>BID TBC</t>
  </si>
  <si>
    <t>67.02.00 Atmaksas valsts pamatbudžetā par Eiropas Kopienas iniciatīvas projektu īstenošanu</t>
  </si>
  <si>
    <t>Ārvalstu filmu līdzfinansējuma programma</t>
  </si>
  <si>
    <t>Atbilstoši normatīvajiem aktiem administrēti ES fondu 2007.-2013.g plānošanas perioda ietvaros īstenotie projekti</t>
  </si>
  <si>
    <t>1.3.</t>
  </si>
  <si>
    <t>Saņemta un iemaksāta valsts budžetā atmaksa par projekta "Eiropas biznesa atbalsta tīkls Latvijā" īstenošanu 2020.-2021.gadā</t>
  </si>
  <si>
    <t>6.1.1.</t>
  </si>
  <si>
    <t>6.1.2.</t>
  </si>
  <si>
    <t>6.1.3.</t>
  </si>
  <si>
    <t>6.1.4.</t>
  </si>
  <si>
    <t>6.1.5.</t>
  </si>
  <si>
    <t>6.1.6.</t>
  </si>
  <si>
    <t>1.4.</t>
  </si>
  <si>
    <t>1.5.</t>
  </si>
  <si>
    <t>1.3.1.</t>
  </si>
  <si>
    <t>Covid-19 atbalsta programmu pēcpārbaužu veikšana</t>
  </si>
  <si>
    <t>Konsultācijas par ārējiem tirgiem un biznesa partneru atrašanas iespējām</t>
  </si>
  <si>
    <t>Atbalstītie ārvalstu filmu uzņemšanas projekti</t>
  </si>
  <si>
    <t>Nodrošināta augsta līmeņa Biznesa foruma organizēšana ES valstu prezidentu ierosinātās ekonomiskas sadarbības platformas Trīs jūru iniciatīvas (TJI) 2022.gada samita ietvaros</t>
  </si>
  <si>
    <t>Resursi piešķirti saskaņā ar MK 24.09.2021. prot. Nr.63 1.§ 2.punktu</t>
  </si>
  <si>
    <t xml:space="preserve">tai skaitā prioritārais pasākums "Latvijas Ārējo ekonomisko pārstāvniecību tīkla nodrošināšana" </t>
  </si>
  <si>
    <t>Finansējums piešķirts saskaņā ar MK 24.09.2021. prot. Nr.63 1.§ 2.punktu</t>
  </si>
  <si>
    <t>pasākumu skaits</t>
  </si>
  <si>
    <t>skaits
(kumulatīvs)</t>
  </si>
  <si>
    <t>Jaunradīti (jaunizveidotie) komersanti, kuri saņem atbalstu inkubatoros</t>
  </si>
  <si>
    <t>Izveidoti inkubatori</t>
  </si>
  <si>
    <t>10/ 2000</t>
  </si>
  <si>
    <t>4/ 500</t>
  </si>
  <si>
    <t>4/ 1000</t>
  </si>
  <si>
    <t>35/ 35/ 3500000</t>
  </si>
  <si>
    <t>15/ 75/ 12</t>
  </si>
  <si>
    <t>40/ 800/ 10/ 5/ 1000000</t>
  </si>
  <si>
    <t>10/ 10/ 1000000</t>
  </si>
  <si>
    <t>5/ 500000</t>
  </si>
  <si>
    <t xml:space="preserve">VAPN
</t>
  </si>
  <si>
    <t>Izvērtēti gada pārskati</t>
  </si>
  <si>
    <t>DRR_1.1.1.1</t>
  </si>
  <si>
    <t>DRR_1.3.1.1.</t>
  </si>
  <si>
    <t>DRR_1.2.1.1</t>
  </si>
  <si>
    <t>1.1.2.</t>
  </si>
  <si>
    <t>100 000/
1,0 /
1000</t>
  </si>
  <si>
    <t>2 000/ 
50 000/
1,1</t>
  </si>
  <si>
    <t>200 000/
1,0</t>
  </si>
  <si>
    <t>2000/1500</t>
  </si>
  <si>
    <r>
      <t>Organizēt 2 nozaru biznesa forumus Latvijā</t>
    </r>
    <r>
      <rPr>
        <sz val="12"/>
        <rFont val="Times New Roman"/>
        <family val="1"/>
      </rPr>
      <t xml:space="preserve"> klātienē, hibrīd vai tiešsaistes formātā: </t>
    </r>
  </si>
  <si>
    <t>80</t>
  </si>
  <si>
    <t>3/ 6</t>
  </si>
  <si>
    <t>2/ 10</t>
  </si>
  <si>
    <t>30/ 10</t>
  </si>
  <si>
    <t xml:space="preserve">4/ 20 </t>
  </si>
  <si>
    <t>300/ 150</t>
  </si>
  <si>
    <t>100/ 10</t>
  </si>
  <si>
    <t>25/ 175/ 40</t>
  </si>
  <si>
    <t>40/ 4</t>
  </si>
  <si>
    <t>100/ 6</t>
  </si>
  <si>
    <t>920 000 / 1,4</t>
  </si>
  <si>
    <t>lietotāju skaits/
skatījumu skaits/ skatījumu ilgums minūtēs</t>
  </si>
  <si>
    <t>150 / 1500</t>
  </si>
  <si>
    <t xml:space="preserve">satura vienību skaits /
auditorija, kas sasniegta ar 1 postu   </t>
  </si>
  <si>
    <t xml:space="preserve">Expo Latvia 2020 sociālo kontu uzturēšana un satura nodrošināšana                       </t>
  </si>
  <si>
    <t>31.12.2022.</t>
  </si>
  <si>
    <t>Izstrādāt LIAA komunikācijas un mārketinga stratēģiju 2023.-2027. gadam</t>
  </si>
  <si>
    <t>KID, VTN, IPD</t>
  </si>
  <si>
    <t>Atbalstītas inovatīvas biznesa ideju komandas inkubācijas/akcelerācijas projektā sadarbībā ar partneriem</t>
  </si>
  <si>
    <t>skaits  
(kumultatīvs)</t>
  </si>
  <si>
    <t>skaits 
(kumulatīvs)</t>
  </si>
  <si>
    <t>Mācību "Inovāciju akadēmija" dalībnieku skaits</t>
  </si>
  <si>
    <t>Izveidotās komandas mācību “Inovāciju akadēmija” ietvaros</t>
  </si>
  <si>
    <t>Uzsākta produktu prototipu izstrāde vai attīstība</t>
  </si>
  <si>
    <t>10</t>
  </si>
  <si>
    <t>Noorganizēti hakatoni un citas apmācības</t>
  </si>
  <si>
    <t>2</t>
  </si>
  <si>
    <t>8.2.1.</t>
  </si>
  <si>
    <t>8.2.2.</t>
  </si>
  <si>
    <t>8.2.3.</t>
  </si>
  <si>
    <t>8.2.4.</t>
  </si>
  <si>
    <t>Programmas apsaimniekotāja ierosinātie programmas līguma grozījumi Nr.1, kas noslēgti starp Norvēģijas Karalistes Ārlietu ministriju ar Latvijas Republikas Finanšu ministriju.</t>
  </si>
  <si>
    <t>Izvērtēti līdzfinansējuma saņēmēju maksājumu pieprasījumi</t>
  </si>
  <si>
    <t>Veiktas pārbaudes projektu īstenošanas vietās</t>
  </si>
  <si>
    <t>Noslēgti līgumi ar neliela apjoma grantu shēmas “Dzīves kvalitāti atbalstošu tehnoloģiju izstrāde” līdzfinansējuma saņēmējiem</t>
  </si>
  <si>
    <t>3 / 30</t>
  </si>
  <si>
    <t>2 / 30</t>
  </si>
  <si>
    <t>8.1.1.</t>
  </si>
  <si>
    <t>8.1.2.</t>
  </si>
  <si>
    <t>8.1.3.</t>
  </si>
  <si>
    <t>8.1.4.</t>
  </si>
  <si>
    <t>8.1.5.</t>
  </si>
  <si>
    <t>8.1.6.</t>
  </si>
  <si>
    <t>8.1.7.</t>
  </si>
  <si>
    <t>8.1.8.</t>
  </si>
  <si>
    <t>500 000/ 2,0</t>
  </si>
  <si>
    <t>7000 / 10</t>
  </si>
  <si>
    <t>80/ 50/ 10</t>
  </si>
  <si>
    <t>4/ 120</t>
  </si>
  <si>
    <t>25/ 5</t>
  </si>
  <si>
    <t>EEN - 4000</t>
  </si>
  <si>
    <t>LTC - 14</t>
  </si>
  <si>
    <t>LIAA - 3
 LTC - 7
 LTRK - 6</t>
  </si>
  <si>
    <t>LIAA - 405
 LTC - 222
 LTRK - 85</t>
  </si>
  <si>
    <t>Digitalizācijas brieduma novērtējums</t>
  </si>
  <si>
    <t>6.1.7.</t>
  </si>
  <si>
    <t>Ilgstpējas un krīzes novērtējums uzņēmumos</t>
  </si>
  <si>
    <t>6.1.8.</t>
  </si>
  <si>
    <t>Uzņēmumu uzņēmējdarbības novērtējums</t>
  </si>
  <si>
    <t>6.1.9.</t>
  </si>
  <si>
    <t>Reģistrēti partnerības sasniegumi (ASO)</t>
  </si>
  <si>
    <t>6.1.10.</t>
  </si>
  <si>
    <t>Noslēgti biznesa, tehnoloģiju, pētniecības sadarbības līgumi (PA)</t>
  </si>
  <si>
    <t>LIAA - 3
 LT C - 3
 LTRK - 1</t>
  </si>
  <si>
    <t xml:space="preserve">LIAA - 10 
LTC - 2 </t>
  </si>
  <si>
    <t>LIAA - 40 
LTC - 1 
LTRK - 10</t>
  </si>
  <si>
    <t>LIAA-10
 LTC-16
 LTRK-4</t>
  </si>
  <si>
    <t>LIAA - 10 
LTC - 13
 LTRK - 4</t>
  </si>
  <si>
    <t>15000/ 1,15</t>
  </si>
  <si>
    <t>3/ 350</t>
  </si>
  <si>
    <t>3/ 60</t>
  </si>
  <si>
    <r>
      <t>Nodrošināta vienotā Eiropas biznesa atbalsta tīkla Latvijā (</t>
    </r>
    <r>
      <rPr>
        <i/>
        <sz val="12"/>
        <rFont val="Times New Roman"/>
        <family val="1"/>
        <charset val="186"/>
      </rPr>
      <t>Enterprise Europe Network (EEN Latvija)</t>
    </r>
    <r>
      <rPr>
        <sz val="12"/>
        <rFont val="Times New Roman"/>
        <family val="1"/>
        <charset val="186"/>
      </rPr>
      <t xml:space="preserve"> darbība atbilstoši EK un LIAA Granta līgumam**</t>
    </r>
  </si>
  <si>
    <t>** EEN projekts apstiprināts</t>
  </si>
  <si>
    <t>Praktiskas inovatīvas uzņēmējdarbības prasmes apguvuši un motivēti Latvijas skolu jaunieši pasākumu sērijā SMU programmas ietvaros (mentoru mācības, Iedvesmas konference, SMU gadatirgi, reģionālās inovāciju darbnīcas u.c.)/  iesniegti SMU pieteikumi LIAA Biznesa inkubatoros</t>
  </si>
  <si>
    <t>1/ 10</t>
  </si>
  <si>
    <t>IPD (SPN)</t>
  </si>
  <si>
    <t>Jaunuzņēmumu darbības atbalsta likuma ietvaros apstiprināti pietiekumi fiksētam nodokļu maksājumam un iedzīvotāju ienākuma nodokļu atlaidei</t>
  </si>
  <si>
    <t>Uzņēmējdarbības balvas / Eksporta un inovācijas gada balvas  organizēšana</t>
  </si>
  <si>
    <t xml:space="preserve">40 (2) </t>
  </si>
  <si>
    <t>5000/ 2 min</t>
  </si>
  <si>
    <t>5/ 50</t>
  </si>
  <si>
    <t>"Zaļā koridora" - prioritāro investīciju projekta statusa saņemšanai apstiprinātie pieteikumi</t>
  </si>
  <si>
    <t>500 (50)</t>
  </si>
  <si>
    <t>DRR_2.11.1.</t>
  </si>
  <si>
    <t>2.18.</t>
  </si>
  <si>
    <t>Diasporas uzņēmēju un nozaru profesionāļu iesaiste Latvijas tautsaimniecības izaugsmē:</t>
  </si>
  <si>
    <t>Diaspora</t>
  </si>
  <si>
    <t xml:space="preserve">
konsultāciju skaits
</t>
  </si>
  <si>
    <t>2.14.1.</t>
  </si>
  <si>
    <t>2.14.2.</t>
  </si>
  <si>
    <t xml:space="preserve">2.14.3. </t>
  </si>
  <si>
    <t xml:space="preserve">2.14.4.
</t>
  </si>
  <si>
    <r>
      <t xml:space="preserve">
2.14.4.1.</t>
    </r>
    <r>
      <rPr>
        <sz val="11"/>
        <rFont val="Times New Roman"/>
        <family val="1"/>
        <charset val="186"/>
      </rPr>
      <t xml:space="preserve">
</t>
    </r>
  </si>
  <si>
    <r>
      <t xml:space="preserve">
2.14.4.2.</t>
    </r>
    <r>
      <rPr>
        <sz val="11"/>
        <rFont val="Times New Roman"/>
        <family val="1"/>
        <charset val="186"/>
      </rPr>
      <t xml:space="preserve">
</t>
    </r>
  </si>
  <si>
    <t>2.14.4.3.</t>
  </si>
  <si>
    <t>2.14.4.4.</t>
  </si>
  <si>
    <t>2.14.4.5.</t>
  </si>
  <si>
    <t xml:space="preserve">2.14.5.
</t>
  </si>
  <si>
    <t xml:space="preserve">2.14.6.
</t>
  </si>
  <si>
    <t>2.15.3.</t>
  </si>
  <si>
    <t>2.16.4.</t>
  </si>
  <si>
    <t>2.17.5.</t>
  </si>
  <si>
    <t>2.17.6.</t>
  </si>
  <si>
    <t>DRR_2.17.1.1.</t>
  </si>
  <si>
    <t>DRR_2.17.2.1.</t>
  </si>
  <si>
    <t>DRR_2.17.3.1.</t>
  </si>
  <si>
    <t>2.19.1.</t>
  </si>
  <si>
    <t>2.19.2.</t>
  </si>
  <si>
    <t>2.19.3.</t>
  </si>
  <si>
    <t>DRR_2.19.1.1.</t>
  </si>
  <si>
    <t>DRR_2.19.2.1.</t>
  </si>
  <si>
    <t>DRR_2.19.3.1.</t>
  </si>
  <si>
    <t>4.3.</t>
  </si>
  <si>
    <t>4.3.1.</t>
  </si>
  <si>
    <t>4.3.2.</t>
  </si>
  <si>
    <t>4.3.3.</t>
  </si>
  <si>
    <r>
      <t xml:space="preserve">Nr. 1.2.2.3/16/I/003 </t>
    </r>
    <r>
      <rPr>
        <b/>
        <i/>
        <sz val="12"/>
        <rFont val="Times New Roman"/>
        <family val="1"/>
      </rPr>
      <t>Apmācību īstenošana ārvalstu investoru piesaistei</t>
    </r>
  </si>
  <si>
    <t>4.6.6.</t>
  </si>
  <si>
    <r>
      <t>4.6</t>
    </r>
    <r>
      <rPr>
        <sz val="11"/>
        <rFont val="Times New Roman"/>
        <family val="1"/>
      </rPr>
      <t>.8.</t>
    </r>
  </si>
  <si>
    <t>4.6.8.1.</t>
  </si>
  <si>
    <t>4.6.8.2.</t>
  </si>
  <si>
    <r>
      <t>4.6.8</t>
    </r>
    <r>
      <rPr>
        <sz val="11"/>
        <rFont val="Times New Roman"/>
        <family val="1"/>
      </rPr>
      <t>.</t>
    </r>
    <r>
      <rPr>
        <sz val="11"/>
        <rFont val="Times New Roman"/>
        <family val="1"/>
        <charset val="186"/>
      </rPr>
      <t>3.</t>
    </r>
  </si>
  <si>
    <r>
      <t>4.6</t>
    </r>
    <r>
      <rPr>
        <sz val="11"/>
        <rFont val="Times New Roman"/>
        <family val="1"/>
      </rPr>
      <t>.8</t>
    </r>
    <r>
      <rPr>
        <sz val="11"/>
        <rFont val="Times New Roman"/>
        <family val="1"/>
        <charset val="186"/>
      </rPr>
      <t>.4.</t>
    </r>
  </si>
  <si>
    <r>
      <t>4.6.8</t>
    </r>
    <r>
      <rPr>
        <sz val="11"/>
        <rFont val="Times New Roman"/>
        <family val="1"/>
      </rPr>
      <t>.</t>
    </r>
    <r>
      <rPr>
        <sz val="11"/>
        <rFont val="Times New Roman"/>
        <family val="1"/>
        <charset val="186"/>
      </rPr>
      <t>5.</t>
    </r>
  </si>
  <si>
    <r>
      <rPr>
        <sz val="12"/>
        <rFont val="Times New Roman"/>
        <family val="1"/>
      </rPr>
      <t>Organizēt biznesa forumus Latvijā klātienē, hibrīd vai tiešsaistes formātā:</t>
    </r>
    <r>
      <rPr>
        <b/>
        <sz val="12"/>
        <rFont val="Times New Roman"/>
        <family val="1"/>
      </rPr>
      <t xml:space="preserve">
</t>
    </r>
    <r>
      <rPr>
        <i/>
        <sz val="10"/>
        <rFont val="Times New Roman"/>
        <family val="1"/>
      </rPr>
      <t>Tiks segti izdevumi, kas netiks iekļauti 2.5. punkta izdevumos.</t>
    </r>
    <r>
      <rPr>
        <b/>
        <sz val="12"/>
        <rFont val="Times New Roman"/>
        <family val="1"/>
      </rPr>
      <t xml:space="preserve">
</t>
    </r>
  </si>
  <si>
    <r>
      <t>Organizēt ārvalstu iepircēju, aģentu, vairumtirgotāju un tml. speciālistu vizītes Latvijā (tikšanos skaits/uzsākts eksports (noslēgti līgumi) vai noslēgti nodoma protokoli.</t>
    </r>
    <r>
      <rPr>
        <i/>
        <sz val="10"/>
        <rFont val="Times New Roman"/>
        <family val="1"/>
      </rPr>
      <t xml:space="preserve"> Tiks segti izdevumi, kas netiks iekļauti 2.10. punkta izdevumos.</t>
    </r>
  </si>
  <si>
    <t>Resursi piešķirti saskaņā ar MK 24.08.2021. prot. Nr.57 52.§, 51.punktu</t>
  </si>
  <si>
    <t>APSTIPRINU</t>
  </si>
  <si>
    <t>Datums skatāms laika zīmogā</t>
  </si>
  <si>
    <t>2.10.</t>
  </si>
  <si>
    <t>2.11.</t>
  </si>
  <si>
    <t>2.12.</t>
  </si>
  <si>
    <t>2.13.</t>
  </si>
  <si>
    <t>2.14.</t>
  </si>
  <si>
    <t>2.14.7.</t>
  </si>
  <si>
    <t>2.14.8.</t>
  </si>
  <si>
    <t>2.16.</t>
  </si>
  <si>
    <t>2.15.</t>
  </si>
  <si>
    <t xml:space="preserve">% 
no apgrozījuma </t>
  </si>
  <si>
    <r>
      <t>Nodrošināt Latvijas ārējo ekonomisko pārstāvniecību tīkla darbību</t>
    </r>
    <r>
      <rPr>
        <sz val="12"/>
        <rFont val="Times New Roman"/>
        <family val="1"/>
      </rPr>
      <t xml:space="preserve"> </t>
    </r>
  </si>
  <si>
    <t>Uzturēt LIAA mājaslapu u.c., ārējās tirdzniecības portālu ExIm,  sociālos kontus, valsts platformu bznesa attīstībai www.business.gov.lv un informēt uzņēmējus par eksporta iespējām</t>
  </si>
  <si>
    <r>
      <t>DRR_2</t>
    </r>
    <r>
      <rPr>
        <sz val="10"/>
        <rFont val="Times New Roman"/>
        <family val="1"/>
        <charset val="186"/>
      </rPr>
      <t>.14.2.1.</t>
    </r>
  </si>
  <si>
    <r>
      <t xml:space="preserve">Plānotās ārvalstu investīcijas </t>
    </r>
    <r>
      <rPr>
        <sz val="12"/>
        <rFont val="Times New Roman"/>
        <family val="1"/>
        <charset val="186"/>
      </rPr>
      <t xml:space="preserve">(t.sk. RIS3 prioritārajos sektoros) </t>
    </r>
  </si>
  <si>
    <r>
      <t>120 (</t>
    </r>
    <r>
      <rPr>
        <sz val="12"/>
        <rFont val="Times New Roman"/>
        <family val="1"/>
      </rPr>
      <t>70)</t>
    </r>
  </si>
  <si>
    <r>
      <t>DRR_2</t>
    </r>
    <r>
      <rPr>
        <sz val="10"/>
        <rFont val="Times New Roman"/>
        <family val="1"/>
        <charset val="186"/>
      </rPr>
      <t>.14.3.1.</t>
    </r>
  </si>
  <si>
    <r>
      <t xml:space="preserve">Plānotās no jauna radītās darba vietas </t>
    </r>
    <r>
      <rPr>
        <sz val="12"/>
        <rFont val="Times New Roman"/>
        <family val="1"/>
        <charset val="186"/>
      </rPr>
      <t xml:space="preserve"> (t.sk. potenciālās darba vietas RIS 3 prioritāros sektoros)</t>
    </r>
  </si>
  <si>
    <r>
      <t>1200 (</t>
    </r>
    <r>
      <rPr>
        <sz val="12"/>
        <rFont val="Times New Roman"/>
        <family val="1"/>
      </rPr>
      <t>150)</t>
    </r>
  </si>
  <si>
    <r>
      <t>Vienota Latvijas</t>
    </r>
    <r>
      <rPr>
        <b/>
        <sz val="12"/>
        <rFont val="Times New Roman"/>
        <family val="1"/>
      </rPr>
      <t xml:space="preserve"> valsts tēla i</t>
    </r>
    <r>
      <rPr>
        <sz val="12"/>
        <rFont val="Times New Roman"/>
        <family val="1"/>
      </rPr>
      <t>zstrādes un ar to saistīto pasākumu īstenošanas rezultātā:</t>
    </r>
  </si>
  <si>
    <t>DRR_2.14.4.1.1</t>
  </si>
  <si>
    <r>
      <t xml:space="preserve">milj. </t>
    </r>
    <r>
      <rPr>
        <i/>
        <sz val="12"/>
        <rFont val="Times New Roman"/>
        <family val="1"/>
      </rPr>
      <t>euro</t>
    </r>
  </si>
  <si>
    <t>DRR_2.14.4.2.1</t>
  </si>
  <si>
    <t>DRR_2.14.4.3.1</t>
  </si>
  <si>
    <t>DRR_2.14.4.4.1.</t>
  </si>
  <si>
    <t>DRR_2.14.4.5.1.</t>
  </si>
  <si>
    <r>
      <t>DRR_2.</t>
    </r>
    <r>
      <rPr>
        <sz val="10"/>
        <rFont val="Times New Roman"/>
        <family val="1"/>
        <charset val="186"/>
      </rPr>
      <t>14.5.1.</t>
    </r>
  </si>
  <si>
    <t>Proaktīvu piedāvājumu gatavošana potenciālajiem ārvalstu investoriem "Zaļā koridora" prioritārajos sektoros</t>
  </si>
  <si>
    <r>
      <rPr>
        <sz val="12"/>
        <rFont val="Times New Roman"/>
        <family val="1"/>
      </rPr>
      <t>Līdzdalība pasākumos diasporai vai remigrantiem, kuros auditorija tiek informēta par Latvijas eksporta veicināšanu, investīciju piesaisti, uzņēmējdarbību un tās iespējām Latvijā, kā arī par darba iespējām Latvijā</t>
    </r>
  </si>
  <si>
    <t>DRR_2.20.1.1.</t>
  </si>
  <si>
    <t>DRR_2.20.2.1.</t>
  </si>
  <si>
    <t>DRR_2.21.1.</t>
  </si>
  <si>
    <t>21/ 2500</t>
  </si>
  <si>
    <t>ŠIS DOKUMENTS IR PARAKSTĪTS ELEKTRONISKI AR DROŠU ELEKTRONISKO PARAKSTU UN SATUR LAIKA ZĪMOGU</t>
  </si>
  <si>
    <t>Ružicka, 67039406</t>
  </si>
  <si>
    <t>Krūmiņa, 67039456</t>
  </si>
  <si>
    <t>Ekonomikas ministrs</t>
  </si>
  <si>
    <t>Jānis Vitenbergs</t>
  </si>
  <si>
    <t>Sagatavoti priekšlikumi grozījumiem MK 04.01.2021. noteikumos Nr. 4 “Norvēģijas finanšu instrumenta 2014.–2021. gada perioda programmas “Uzņēmējdarbības attīstība, inovācijas un mazie un vidējie uzņēmumi" īstenošanas noteikumi”, un grozījumi apstiprināti MK.</t>
  </si>
  <si>
    <t xml:space="preserve">
31.08.2022.
</t>
  </si>
  <si>
    <t xml:space="preserve">
31.03.2022.
</t>
  </si>
  <si>
    <t>01.06.2022.</t>
  </si>
  <si>
    <t>Dalībai starptautiskajā izstādē “Expo 2020 Dubai” piesaistīti Latvijas uzņēmumi</t>
  </si>
  <si>
    <t>Nodibināti kontakti ar ārvalstu kompānijām/ parakstīti sadarbības līgumi vai memorandi, vai nodomu protokoli</t>
  </si>
  <si>
    <t>Sagatavots detalizēts izmaksu plāns Latvijas dalībai starptautiskajā izstādē “Expo 2025 Osaka"</t>
  </si>
  <si>
    <t>2.20.2.1.</t>
  </si>
  <si>
    <t>2.20.2.2.</t>
  </si>
  <si>
    <t>2.22.</t>
  </si>
  <si>
    <t>3.5.</t>
  </si>
  <si>
    <t>3.6.</t>
  </si>
  <si>
    <t>28.00.00 Ārējās ekonomiskās politikas ieviešana </t>
  </si>
  <si>
    <t>  </t>
  </si>
  <si>
    <t>10 </t>
  </si>
  <si>
    <t>IPD (SPN/ IPN) </t>
  </si>
  <si>
    <t>2.14.9.</t>
  </si>
  <si>
    <t>Izveidotas RIS3 Vadības grupas katrā no Latvijā apstiprinātajām RIS3 jomām līdz 01.06.2022.</t>
  </si>
  <si>
    <t>4.6.8.6.</t>
  </si>
  <si>
    <t>20/ 10</t>
  </si>
  <si>
    <t xml:space="preserve">pasākumu skaits/ 
dalībnieki
</t>
  </si>
  <si>
    <t>Izstrādāti jauni apmācību virzieni un uzsākta komersantu apmācība vadības un augstas pievienotās vērtības profesiju darbinieku apmācībām  </t>
  </si>
  <si>
    <t>virzienu skaits </t>
  </si>
  <si>
    <t>2 </t>
  </si>
  <si>
    <t>komersantu skaits </t>
  </si>
  <si>
    <t>apmācīto darbinieku skaits </t>
  </si>
  <si>
    <t>4.3.4.</t>
  </si>
  <si>
    <t>4.3.5.</t>
  </si>
  <si>
    <t>Noslēgti līgumi ar atbalsta saņēmējiem (gala labuma guvējiem) aktivitātē “Apmācībās, ņemot vērā investoru pamatotu apmācību pieprasījumu”</t>
  </si>
  <si>
    <t>Noslēgti līgumi ar atbalsta saņēmējiem (gala labuma guvējiem) virssaistību aktivitātēs “Augsta līmeņa apmācības” un “Labās prakses apmācības”</t>
  </si>
  <si>
    <t>Atbalstītas komersantu darbinieku apmācības aktivitātē “Apmācībās, ņemot vērā investoru pamatotu apmācību pieprasījumu”</t>
  </si>
  <si>
    <t>Atbalstītas komersantu darbinieku apmācības aktivitātēs “Augsta līmeņa apmācības” un “Labās prakses apmācības”</t>
  </si>
  <si>
    <t>Atbalstīti pētniecības rezultāti komercializācijā (tiek sniegts atbalsts 1. un 2.posma īstenotajiem komercializācijas projektiem)</t>
  </si>
  <si>
    <t>4.6.1.1.</t>
  </si>
  <si>
    <t>4.6.1.2.</t>
  </si>
  <si>
    <t xml:space="preserve">
Atbalstīti pētniecības rezultāti komercializācijā (tiek sniegts atbalsts  2.posma  īstenošanā esošajiem komercializācijas projektiem)
</t>
  </si>
  <si>
    <t xml:space="preserve">
Veicināta inovācijas ieviešana un komercializēšana
</t>
  </si>
  <si>
    <r>
      <rPr>
        <b/>
        <sz val="11"/>
        <rFont val="Times New Roman"/>
        <family val="1"/>
      </rPr>
      <t>PPDRR_2</t>
    </r>
    <r>
      <rPr>
        <sz val="11"/>
        <rFont val="Times New Roman"/>
        <family val="1"/>
        <charset val="186"/>
      </rPr>
      <t xml:space="preserve">
DRR_2.18.1.</t>
    </r>
  </si>
  <si>
    <t xml:space="preserve">
RDRR_7
</t>
  </si>
  <si>
    <t>RDRR_2</t>
  </si>
  <si>
    <t>RDRR_3</t>
  </si>
  <si>
    <t>ITD (IAN)</t>
  </si>
  <si>
    <t>ITD (ZKN)</t>
  </si>
  <si>
    <t>ITD (IUAN)</t>
  </si>
  <si>
    <t>ITD, FD</t>
  </si>
  <si>
    <t>9.</t>
  </si>
  <si>
    <t>9.1.</t>
  </si>
  <si>
    <t>99.00.00 Līdzekļu neparedzētiem gadījumiem izlietojums</t>
  </si>
  <si>
    <t>VAPN</t>
  </si>
  <si>
    <t>Sniegti pozitīvi atzinumi PMLP par vismaz 80 inovatīvām biznesa idejām "startup visa" ietvaros, pamatojoties uz termiņuzturēšanās atļaujas saņemšanu saskaņā ar Imigrācijas likuma 23.panta pirmās daļas 33. punktu</t>
  </si>
  <si>
    <t>VTN, ĀTVD, KID</t>
  </si>
  <si>
    <t>Latvijas dalības nodrošināšanai starptautiskajā izstādē 
“Expo 2025 Osaka"</t>
  </si>
  <si>
    <t>ITD, skauti</t>
  </si>
  <si>
    <t>ITD (JAN)</t>
  </si>
  <si>
    <t>ITD (IPN)</t>
  </si>
  <si>
    <t>ITD (IPN, IAN)</t>
  </si>
  <si>
    <t>71.06.00 Eiropas Ekonomikas zonas un Norvēģijas finanšu instrumentu finansētie projekti</t>
  </si>
  <si>
    <t>6.1.11.</t>
  </si>
  <si>
    <t>Sasaukta EEN Latvija uzraudzības padomes sēde</t>
  </si>
  <si>
    <t>6.1.12.</t>
  </si>
  <si>
    <t>Aktualizēts EEN Latvija uzraudzības padomes rīkojums par EEN Latvija uzraudzības padomi un tās personālsastāvu</t>
  </si>
  <si>
    <t xml:space="preserve">
7
</t>
  </si>
  <si>
    <t>Atbalsts Covid-19 krīzes skartajiem tirdzniecības un sporta centriem un kultūras, atpūtas un izklaides vietām (MK 09.11.2021 noteikumi Nr. 772
 "Noteikumi par atbalstu Covid-19 krīzes skartajiem tirdzniecības un sporta centriem un kultūras, atpūtas un izklaides vietām")</t>
  </si>
  <si>
    <t>Atbalsts Covid-19 krīzes skartajiem tirdzniecības centriem (MK 08.04.2021 noteikumi Nr. 229 "Noteikumi par atbalstu Covid-19 krīzes skartajiem tirdzniecības centriem")</t>
  </si>
  <si>
    <t>9.2.</t>
  </si>
  <si>
    <t>Latvijas Investīciju un attīstības aģentūras 2022.gada darbības plāns</t>
  </si>
  <si>
    <t>ĀTVD, BID, IPD, ITD, TūrD, JD, FD, ITN, SN</t>
  </si>
  <si>
    <t>1.6.</t>
  </si>
  <si>
    <r>
      <t xml:space="preserve">Organizēt eksporta mārketinga kampaņas pirms Latvijas dienu pasākumiem (kampaņas </t>
    </r>
    <r>
      <rPr>
        <sz val="12"/>
        <color rgb="FFFF0000"/>
        <rFont val="Times New Roman"/>
        <family val="1"/>
      </rPr>
      <t>/</t>
    </r>
    <r>
      <rPr>
        <sz val="12"/>
        <rFont val="Times New Roman"/>
        <family val="1"/>
      </rPr>
      <t>sagatavotas publikācijas)</t>
    </r>
  </si>
  <si>
    <t xml:space="preserve"> skaits </t>
  </si>
  <si>
    <r>
      <t xml:space="preserve">
</t>
    </r>
    <r>
      <rPr>
        <sz val="11"/>
        <color rgb="FFFF0000"/>
        <rFont val="Times New Roman"/>
        <family val="1"/>
      </rPr>
      <t xml:space="preserve"> </t>
    </r>
    <r>
      <rPr>
        <sz val="11"/>
        <rFont val="Times New Roman"/>
        <family val="1"/>
      </rPr>
      <t xml:space="preserve">skaits
</t>
    </r>
  </si>
  <si>
    <t xml:space="preserve">Organizēta Latvijas uzņēmumu dalība ārējā mārketinga aktivitātēs (atbalstu saņēmušo komersantu )
</t>
  </si>
  <si>
    <t>lēmumu skaits  </t>
  </si>
  <si>
    <t>Izdotie apstiprinošie lēmumi MK 2021. jūlija 6. jūlija noteikumu Nr. 503 “Noteikumi par aizdevumiem ar kapitāla atlaidi investīciju projektiem komersantiem konkurētspējas veicināšanai” ietvaros</t>
  </si>
  <si>
    <t>BID, IPD, ITD</t>
  </si>
  <si>
    <r>
      <t xml:space="preserve">VTN, </t>
    </r>
    <r>
      <rPr>
        <sz val="10"/>
        <rFont val="Times New Roman"/>
        <family val="1"/>
      </rPr>
      <t>PVN, ĀTVD (P), IPD, BID, ITD, TūrD, KID</t>
    </r>
  </si>
  <si>
    <r>
      <t>VTN,</t>
    </r>
    <r>
      <rPr>
        <sz val="10"/>
        <rFont val="Times New Roman"/>
        <family val="1"/>
      </rPr>
      <t xml:space="preserve"> ĀTVD (P), IPD, BID, ITD</t>
    </r>
  </si>
  <si>
    <t>VTN, ĀTVD (P), IPD, BID, ITD, KAN</t>
  </si>
  <si>
    <r>
      <t xml:space="preserve">VTN, </t>
    </r>
    <r>
      <rPr>
        <sz val="10"/>
        <rFont val="Times New Roman"/>
        <family val="1"/>
      </rPr>
      <t>KID, ĀTVD (P), BID, ITD, TūrD, IPD, KAN</t>
    </r>
  </si>
  <si>
    <r>
      <t xml:space="preserve">
Dalības starptautiskajā izstādē “Expo 2020 Dubai” īstenošanas pasākumi </t>
    </r>
    <r>
      <rPr>
        <i/>
        <sz val="12"/>
        <rFont val="Times New Roman"/>
        <family val="1"/>
      </rPr>
      <t>(nacionālie stendi un kopstendi, tirdzniecības misijas, dalība b2b platformā)</t>
    </r>
    <r>
      <rPr>
        <sz val="12"/>
        <rFont val="Times New Roman"/>
        <family val="1"/>
      </rPr>
      <t xml:space="preserve">
</t>
    </r>
  </si>
  <si>
    <t>6/ 6000000</t>
  </si>
  <si>
    <t>306/ 6300</t>
  </si>
  <si>
    <t>Apstiprināti Jaunuzņēmumu darbības atbalsta likuma ietvaros iesniegtie pieteikumi augsti kvalificētu darba ņēmēju piesaistei / atbalstīti unikālie komersanti</t>
  </si>
  <si>
    <t>Latvijas Investīciju un attīstības aģentūras direktora vietā - direktora vietniece eksporta jautājumos</t>
  </si>
  <si>
    <t>Iveta Strupkāja</t>
  </si>
  <si>
    <t>Uzturēt un attīstīt  www.business.gov.lv</t>
  </si>
  <si>
    <t>2. Latvijas Ārējo ekonomisko pārstāvniecību tīkla nodrošināšana</t>
  </si>
  <si>
    <r>
      <rPr>
        <b/>
        <sz val="12"/>
        <rFont val="Times New Roman"/>
        <family val="1"/>
      </rPr>
      <t>PPDRR_1</t>
    </r>
    <r>
      <rPr>
        <sz val="12"/>
        <rFont val="Times New Roman"/>
        <family val="1"/>
      </rPr>
      <t xml:space="preserve">
DRR_2.2.1.</t>
    </r>
  </si>
  <si>
    <t>Veicināt eksporta pieprasījuma pieaugumu pēc Latvijas uzņēmumu precēm un pakalpojumiem, sniedzot Latvijas uzņēmējiem padziļinātas konsultācijas  par ārējiem tirgiem</t>
  </si>
  <si>
    <t>Nodibināti kontakti starp Latvijas un ārvalstu uzņēmumiem</t>
  </si>
  <si>
    <t>KID (ĀTVD, TūrD, ITD, IPD)</t>
  </si>
  <si>
    <t>7. Trīs jūru iniciatīvas (TJI) samita organizēšana 2022. gadā</t>
  </si>
  <si>
    <t xml:space="preserve">5
</t>
  </si>
  <si>
    <t xml:space="preserve"> skaits/
 dalībnieku skaits/ potenciālie projekti/ pasākumu kalendārā ievadītie aktuālie pasākumi procentos</t>
  </si>
  <si>
    <t>20/ 100/ 10/ 60</t>
  </si>
  <si>
    <t>Biznesa inkubatoru organizēti pasākumi un semināri uzņēmējdarbības veicināšanai reģionos, t.sk., bezmaksas apmācības sadarbībā ar “Google"</t>
  </si>
  <si>
    <r>
      <t>10</t>
    </r>
    <r>
      <rPr>
        <sz val="12"/>
        <rFont val="Times New Roman"/>
        <family val="1"/>
        <charset val="186"/>
      </rPr>
      <t>/ 14</t>
    </r>
  </si>
  <si>
    <r>
      <rPr>
        <sz val="12"/>
        <rFont val="Times New Roman"/>
        <family val="1"/>
      </rPr>
      <t xml:space="preserve">ITD </t>
    </r>
    <r>
      <rPr>
        <sz val="10"/>
        <rFont val="Times New Roman"/>
        <family val="1"/>
      </rPr>
      <t xml:space="preserve">
</t>
    </r>
  </si>
  <si>
    <t xml:space="preserve">Pārstāvniecība Beļģijas karalistē - sniegts atbalsts sadarbības partneru piesaistē Horizon 2020, Horizon Europe un citu programmu, un iestāžu projektu uzsaukumu ietvaros </t>
  </si>
  <si>
    <t>Stratēģiskais pētījums par nākotnes attīstības prognozēm (foresight).
(Pētījuma rezultātā t.sk. ir identificēti priekšlikumi RIS3 pārvaldības modeļa uzlabošanai un pilnvērtīgai darbināšanai)</t>
  </si>
  <si>
    <r>
      <rPr>
        <b/>
        <sz val="11"/>
        <rFont val="Times New Roman"/>
        <family val="1"/>
      </rPr>
      <t>RDRR_5</t>
    </r>
    <r>
      <rPr>
        <sz val="11"/>
        <rFont val="Times New Roman"/>
        <family val="1"/>
      </rPr>
      <t xml:space="preserve">
DRR_</t>
    </r>
    <r>
      <rPr>
        <sz val="10"/>
        <rFont val="Times New Roman"/>
        <family val="1"/>
      </rPr>
      <t>2.14.1.1.</t>
    </r>
  </si>
  <si>
    <r>
      <rPr>
        <b/>
        <sz val="11"/>
        <rFont val="Times New Roman"/>
        <family val="1"/>
      </rPr>
      <t>RDRR_6</t>
    </r>
    <r>
      <rPr>
        <sz val="11"/>
        <rFont val="Times New Roman"/>
        <family val="1"/>
      </rPr>
      <t xml:space="preserve">
DRR_2.7.1.1.</t>
    </r>
  </si>
  <si>
    <r>
      <rPr>
        <b/>
        <sz val="10"/>
        <rFont val="Times New Roman"/>
        <family val="1"/>
      </rPr>
      <t>Izmantotie saīsinājumi:</t>
    </r>
    <r>
      <rPr>
        <sz val="10"/>
        <rFont val="Times New Roman"/>
        <family val="1"/>
      </rPr>
      <t xml:space="preserve"> 
ĀTVD - Ārējās tirdzniecības veicināšanas departaments: ĀTANN - Ārējo tirgu atbalsta nodrošināšanas nodaļa, ĀTAPN -Ārējo tirgu atbalsta piešķšanas nodaļa, EEN - Eiropas biznesa atbalsta tīks Latvijā (Enterprise Europe Network), EVN - Eksporta veicnāšanas nodaļa; P - Pārstāvniecības; 
ĀIPL - Ārvalstu Investoru Padome Latvijā; ĀTI - ārējās tiešās investīcijas; 
BID - Biznesa inkubatoru departaments;
EK- Eiropas Komisija; ES - Eiropas Savienība; EM - Ekonomikas ministrija; 
FD - Finanšu departaments; ITN - Informācijas tehnoloģiju nodaļa; IT - Informācijas tehnoloģijas;
IPD - Investīciju projektu departaments: IPN - Investīciju piesaistes nodaļa; PRAN - Projektu attīstības nodaļa; SPN- Stratēģisko projektu nodaļa;  JD - Juridiskais departaments;
ITD - Inovāciju un tehnoloģiju departaments: IAN - Inovāciju atbalsta nodaļa, IUAN - Inovatīvās uzņēmējdarbības attīstības nodaļa, JAN - Jaunuzņēmumu atbalsta nodaļa,  IPN - Inovāciju pārvaldības nodaļa, ZKN - Zinātnes komercializācijas nodaļa; 
KAN - Klientu apkalpšanas nodaļa; KID - Komunikācijas un informācijas departaments; 
LV - Latvijas valsts; LTC - Latvijas Tehnoloģiju centrs; LTRK - Latvijas Tirdzniecības un rūpniecības kamera;
MK - Ministru kabinets; MVU - Mazie un vidējie uzņēmēji; NFID - Norvēģijas finanšu instrumenta departaments; NFI - Norvēģijas finanšu instruments;
PMLP - Pilsonības un migrācijas lietu pārvalde; PPO - Publiskās pētniecības organizācijas; RIS 3 - Viedas specializācijas stratēģija; SN - Saimnieciskā nodaļa; SMU - Skolēnu mācību uzņēmumi;
TBC - Tehnoloģiju binesa centrs; TūrD - Tūrisma departaments; VTPC - Vienotais tehnoloģiju pārneses centrs; VTN - Valsts tēla nodaļa.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</si>
</sst>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8" formatCode="#,##0.00\ &quot;€&quot;;[Red]\-#,##0.00\ &quot;€&quot;"/>
  </numFmts>
  <fonts count="48">
    <font>
      <sz val="10"/>
      <name val="Arial"/>
    </font>
    <font>
      <sz val="10"/>
      <name val="Times New Roman"/>
      <family val="1"/>
      <charset val="186"/>
    </font>
    <font>
      <sz val="10"/>
      <name val="Arial"/>
      <family val="2"/>
      <charset val="186"/>
    </font>
    <font>
      <sz val="14"/>
      <name val="Times New Roman"/>
      <family val="1"/>
      <charset val="186"/>
    </font>
    <font>
      <b/>
      <sz val="12"/>
      <name val="Times New Roman"/>
      <family val="1"/>
      <charset val="186"/>
    </font>
    <font>
      <sz val="12"/>
      <name val="Times New Roman"/>
      <family val="1"/>
      <charset val="186"/>
    </font>
    <font>
      <b/>
      <sz val="10"/>
      <name val="Times New Roman"/>
      <family val="1"/>
      <charset val="186"/>
    </font>
    <font>
      <sz val="8"/>
      <name val="Times New Roman"/>
      <family val="1"/>
      <charset val="186"/>
    </font>
    <font>
      <i/>
      <sz val="12"/>
      <name val="Times New Roman"/>
      <family val="1"/>
      <charset val="186"/>
    </font>
    <font>
      <b/>
      <i/>
      <sz val="12"/>
      <name val="Times New Roman"/>
      <family val="1"/>
      <charset val="186"/>
    </font>
    <font>
      <sz val="10"/>
      <name val="Arial"/>
      <family val="2"/>
    </font>
    <font>
      <sz val="11"/>
      <name val="Times New Roman"/>
      <family val="1"/>
      <charset val="186"/>
    </font>
    <font>
      <sz val="10"/>
      <color theme="5"/>
      <name val="Times New Roman"/>
      <family val="1"/>
      <charset val="186"/>
    </font>
    <font>
      <sz val="12"/>
      <name val="Times New Roman"/>
      <family val="1"/>
    </font>
    <font>
      <sz val="9"/>
      <name val="Times New Roman"/>
      <family val="1"/>
      <charset val="186"/>
    </font>
    <font>
      <sz val="10"/>
      <color rgb="FF0000FF"/>
      <name val="Times New Roman"/>
      <family val="1"/>
      <charset val="186"/>
    </font>
    <font>
      <b/>
      <sz val="12"/>
      <name val="Arial"/>
      <family val="2"/>
      <charset val="186"/>
    </font>
    <font>
      <b/>
      <sz val="12"/>
      <name val="Times New Roman"/>
      <family val="1"/>
    </font>
    <font>
      <sz val="11"/>
      <name val="Times New Roman"/>
      <family val="1"/>
    </font>
    <font>
      <b/>
      <sz val="11"/>
      <color theme="0"/>
      <name val="Calibri"/>
      <family val="2"/>
      <charset val="186"/>
      <scheme val="minor"/>
    </font>
    <font>
      <b/>
      <sz val="11"/>
      <name val="Calibri"/>
      <family val="2"/>
      <charset val="186"/>
      <scheme val="minor"/>
    </font>
    <font>
      <sz val="10"/>
      <color rgb="FFFF00FF"/>
      <name val="Times New Roman"/>
      <family val="1"/>
      <charset val="186"/>
    </font>
    <font>
      <b/>
      <sz val="10"/>
      <name val="Arial"/>
      <family val="2"/>
    </font>
    <font>
      <sz val="10"/>
      <name val="Times New Roman"/>
      <family val="1"/>
    </font>
    <font>
      <strike/>
      <sz val="12"/>
      <name val="Times New Roman"/>
      <family val="1"/>
    </font>
    <font>
      <i/>
      <sz val="10"/>
      <name val="Times New Roman"/>
      <family val="1"/>
    </font>
    <font>
      <sz val="10"/>
      <name val="Times New Roman Regular"/>
      <charset val="186"/>
    </font>
    <font>
      <b/>
      <sz val="10"/>
      <name val="Times New Roman"/>
      <family val="1"/>
    </font>
    <font>
      <b/>
      <sz val="11"/>
      <name val="Times New Roman"/>
      <family val="1"/>
      <charset val="186"/>
    </font>
    <font>
      <sz val="11"/>
      <color rgb="FFFF0000"/>
      <name val="Times New Roman"/>
      <family val="1"/>
      <charset val="186"/>
    </font>
    <font>
      <sz val="12"/>
      <color rgb="FF0000FF"/>
      <name val="Times New Roman"/>
      <family val="1"/>
      <charset val="186"/>
    </font>
    <font>
      <sz val="12"/>
      <color rgb="FF00B050"/>
      <name val="Times New Roman"/>
      <family val="1"/>
      <charset val="186"/>
    </font>
    <font>
      <sz val="12"/>
      <color rgb="FF00B050"/>
      <name val="Times New Roman"/>
      <family val="1"/>
    </font>
    <font>
      <b/>
      <sz val="11"/>
      <name val="Times New Roman"/>
      <family val="1"/>
    </font>
    <font>
      <sz val="11"/>
      <color rgb="FF00B050"/>
      <name val="Times New Roman"/>
      <family val="1"/>
      <charset val="186"/>
    </font>
    <font>
      <strike/>
      <sz val="11"/>
      <name val="Times New Roman"/>
      <family val="1"/>
    </font>
    <font>
      <sz val="10"/>
      <color rgb="FF00B050"/>
      <name val="Arial"/>
      <family val="2"/>
      <charset val="186"/>
    </font>
    <font>
      <b/>
      <strike/>
      <sz val="11"/>
      <name val="Times New Roman"/>
      <family val="1"/>
      <charset val="186"/>
    </font>
    <font>
      <b/>
      <i/>
      <sz val="12"/>
      <name val="Times New Roman"/>
      <family val="1"/>
    </font>
    <font>
      <i/>
      <sz val="12"/>
      <name val="Times New Roman"/>
      <family val="1"/>
    </font>
    <font>
      <i/>
      <sz val="10"/>
      <name val="Times New Roman"/>
      <family val="1"/>
      <charset val="186"/>
    </font>
    <font>
      <i/>
      <sz val="10"/>
      <name val="Arial"/>
      <family val="2"/>
      <charset val="186"/>
    </font>
    <font>
      <strike/>
      <sz val="12"/>
      <color rgb="FF00B050"/>
      <name val="Times New Roman"/>
      <family val="1"/>
    </font>
    <font>
      <strike/>
      <sz val="11"/>
      <name val="Times New Roman"/>
      <family val="1"/>
      <charset val="186"/>
    </font>
    <font>
      <sz val="12"/>
      <color rgb="FFFF0000"/>
      <name val="Times New Roman"/>
      <family val="1"/>
    </font>
    <font>
      <sz val="11"/>
      <color rgb="FFFF0000"/>
      <name val="Times New Roman"/>
      <family val="1"/>
    </font>
    <font>
      <sz val="10"/>
      <color rgb="FF00B050"/>
      <name val="Times New Roman"/>
      <family val="1"/>
      <charset val="186"/>
    </font>
    <font>
      <sz val="10"/>
      <color rgb="FF0000FF"/>
      <name val="Times New Roman"/>
      <family val="1"/>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bgColor rgb="FF000000"/>
      </patternFill>
    </fill>
    <fill>
      <patternFill patternType="solid">
        <fgColor rgb="FFA5A5A5"/>
      </patternFill>
    </fill>
    <fill>
      <patternFill patternType="solid">
        <fgColor theme="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s>
  <cellStyleXfs count="4">
    <xf numFmtId="0" fontId="0" fillId="0" borderId="0"/>
    <xf numFmtId="0" fontId="2" fillId="0" borderId="0"/>
    <xf numFmtId="0" fontId="10" fillId="0" borderId="0"/>
    <xf numFmtId="0" fontId="19" fillId="7" borderId="8" applyNumberFormat="0" applyAlignment="0" applyProtection="0"/>
  </cellStyleXfs>
  <cellXfs count="456">
    <xf numFmtId="0" fontId="0" fillId="0" borderId="0" xfId="0"/>
    <xf numFmtId="0" fontId="1" fillId="0" borderId="0" xfId="0" applyFont="1"/>
    <xf numFmtId="0" fontId="3" fillId="0" borderId="0" xfId="0" applyFont="1"/>
    <xf numFmtId="0" fontId="4" fillId="0" borderId="0" xfId="0" applyFont="1" applyAlignment="1">
      <alignment wrapText="1"/>
    </xf>
    <xf numFmtId="0" fontId="7"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5" fillId="3" borderId="1" xfId="0" applyFont="1" applyFill="1" applyBorder="1" applyAlignment="1">
      <alignment horizontal="center" vertical="center" wrapText="1"/>
    </xf>
    <xf numFmtId="0" fontId="1" fillId="0" borderId="0" xfId="0" applyFont="1" applyAlignment="1">
      <alignment vertical="top" wrapText="1"/>
    </xf>
    <xf numFmtId="0" fontId="5" fillId="4" borderId="1" xfId="0" applyFont="1" applyFill="1" applyBorder="1"/>
    <xf numFmtId="0" fontId="4" fillId="4" borderId="1" xfId="0" applyFont="1" applyFill="1" applyBorder="1" applyAlignment="1">
      <alignment wrapText="1"/>
    </xf>
    <xf numFmtId="0" fontId="5" fillId="4" borderId="1" xfId="0" applyFont="1" applyFill="1" applyBorder="1" applyAlignment="1">
      <alignment horizontal="center"/>
    </xf>
    <xf numFmtId="0" fontId="5" fillId="4" borderId="1" xfId="0" applyFont="1" applyFill="1" applyBorder="1" applyAlignment="1">
      <alignment horizontal="center" vertical="center"/>
    </xf>
    <xf numFmtId="0" fontId="5" fillId="2" borderId="3" xfId="0" applyFont="1" applyFill="1" applyBorder="1" applyAlignment="1">
      <alignment vertical="top" wrapText="1"/>
    </xf>
    <xf numFmtId="0" fontId="5" fillId="5" borderId="1" xfId="0" applyFont="1" applyFill="1" applyBorder="1"/>
    <xf numFmtId="0" fontId="4" fillId="5" borderId="1" xfId="0" applyFont="1" applyFill="1" applyBorder="1" applyAlignment="1">
      <alignment wrapText="1"/>
    </xf>
    <xf numFmtId="0" fontId="5" fillId="5" borderId="1" xfId="0" applyFont="1" applyFill="1" applyBorder="1" applyAlignment="1">
      <alignment horizontal="center"/>
    </xf>
    <xf numFmtId="0" fontId="5" fillId="5" borderId="1" xfId="0" applyFont="1" applyFill="1" applyBorder="1" applyAlignment="1">
      <alignment horizontal="left" vertical="center"/>
    </xf>
    <xf numFmtId="0" fontId="8"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left" vertical="center" wrapText="1"/>
    </xf>
    <xf numFmtId="0" fontId="5" fillId="5" borderId="1" xfId="0" applyFont="1" applyFill="1" applyBorder="1" applyAlignment="1">
      <alignment vertical="center" wrapText="1"/>
    </xf>
    <xf numFmtId="0" fontId="4" fillId="5" borderId="3" xfId="0" applyFont="1" applyFill="1" applyBorder="1" applyAlignment="1">
      <alignment wrapText="1"/>
    </xf>
    <xf numFmtId="3" fontId="5" fillId="5" borderId="1" xfId="0" applyNumberFormat="1" applyFont="1" applyFill="1" applyBorder="1" applyAlignment="1">
      <alignment horizontal="center" vertical="center"/>
    </xf>
    <xf numFmtId="0" fontId="5" fillId="5" borderId="3" xfId="0" applyFont="1" applyFill="1" applyBorder="1" applyAlignment="1">
      <alignment vertical="top" wrapText="1"/>
    </xf>
    <xf numFmtId="0" fontId="1" fillId="0" borderId="1" xfId="0" applyFont="1" applyBorder="1"/>
    <xf numFmtId="0" fontId="1" fillId="4" borderId="1" xfId="0" applyFont="1" applyFill="1" applyBorder="1"/>
    <xf numFmtId="3" fontId="1" fillId="0" borderId="0" xfId="0" applyNumberFormat="1" applyFont="1"/>
    <xf numFmtId="0" fontId="4" fillId="4" borderId="1" xfId="0" applyFont="1" applyFill="1" applyBorder="1" applyAlignment="1">
      <alignment horizontal="left" vertical="center"/>
    </xf>
    <xf numFmtId="0" fontId="9" fillId="4" borderId="1" xfId="0" applyFont="1" applyFill="1" applyBorder="1" applyAlignment="1">
      <alignment horizontal="center" vertical="center"/>
    </xf>
    <xf numFmtId="0" fontId="4" fillId="4" borderId="1" xfId="0" applyFont="1" applyFill="1" applyBorder="1" applyAlignment="1">
      <alignment horizontal="center" vertical="center"/>
    </xf>
    <xf numFmtId="3" fontId="4" fillId="4" borderId="1" xfId="0" applyNumberFormat="1" applyFont="1" applyFill="1" applyBorder="1" applyAlignment="1">
      <alignment horizontal="center" vertical="center"/>
    </xf>
    <xf numFmtId="0" fontId="4" fillId="4" borderId="1" xfId="0" applyFont="1" applyFill="1" applyBorder="1" applyAlignment="1">
      <alignment horizontal="left" vertical="center" wrapText="1"/>
    </xf>
    <xf numFmtId="0" fontId="4" fillId="2" borderId="1" xfId="0" applyFont="1" applyFill="1" applyBorder="1" applyAlignment="1">
      <alignment wrapText="1"/>
    </xf>
    <xf numFmtId="0" fontId="5" fillId="2" borderId="1" xfId="0" applyFont="1" applyFill="1" applyBorder="1" applyAlignment="1">
      <alignment vertical="top" wrapText="1"/>
    </xf>
    <xf numFmtId="0" fontId="1"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 fillId="0" borderId="0" xfId="0" applyFont="1"/>
    <xf numFmtId="0" fontId="4" fillId="5" borderId="1" xfId="0" applyFont="1" applyFill="1" applyBorder="1" applyAlignment="1">
      <alignment horizontal="left" vertical="center"/>
    </xf>
    <xf numFmtId="0" fontId="11" fillId="2" borderId="1" xfId="0" applyFont="1" applyFill="1" applyBorder="1" applyAlignment="1">
      <alignment horizontal="left" vertical="center" wrapText="1"/>
    </xf>
    <xf numFmtId="0" fontId="1" fillId="0" borderId="0" xfId="0" applyFont="1"/>
    <xf numFmtId="0" fontId="1" fillId="0" borderId="0" xfId="0" applyFont="1"/>
    <xf numFmtId="3" fontId="3" fillId="0" borderId="0" xfId="0" applyNumberFormat="1" applyFont="1"/>
    <xf numFmtId="0" fontId="1" fillId="0" borderId="0" xfId="0" applyFont="1"/>
    <xf numFmtId="0" fontId="1" fillId="2" borderId="1" xfId="0" applyFont="1" applyFill="1" applyBorder="1" applyAlignment="1">
      <alignment horizontal="center" vertical="center"/>
    </xf>
    <xf numFmtId="3" fontId="5" fillId="2" borderId="1" xfId="0" applyNumberFormat="1" applyFont="1" applyFill="1" applyBorder="1" applyAlignment="1">
      <alignment horizontal="center" vertical="center" wrapText="1"/>
    </xf>
    <xf numFmtId="0" fontId="11" fillId="2" borderId="1" xfId="0" applyFont="1" applyFill="1" applyBorder="1" applyAlignment="1">
      <alignment vertical="center" wrapText="1"/>
    </xf>
    <xf numFmtId="0" fontId="1" fillId="0" borderId="0" xfId="0" applyFont="1"/>
    <xf numFmtId="3" fontId="5"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2" borderId="1" xfId="0" applyFont="1" applyFill="1" applyBorder="1"/>
    <xf numFmtId="0" fontId="5" fillId="2" borderId="1" xfId="0" applyFont="1" applyFill="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1" fillId="0" borderId="0" xfId="0" applyFont="1"/>
    <xf numFmtId="0" fontId="14" fillId="2" borderId="1" xfId="0" applyFont="1" applyFill="1" applyBorder="1" applyAlignment="1">
      <alignment horizontal="left" vertical="center" wrapText="1"/>
    </xf>
    <xf numFmtId="0" fontId="11" fillId="5" borderId="3" xfId="0" applyFont="1" applyFill="1" applyBorder="1" applyAlignment="1">
      <alignment horizontal="center" vertical="center" wrapText="1"/>
    </xf>
    <xf numFmtId="0" fontId="5" fillId="5" borderId="3" xfId="0" applyFont="1" applyFill="1" applyBorder="1" applyAlignment="1">
      <alignment horizontal="center" vertical="center"/>
    </xf>
    <xf numFmtId="0" fontId="1" fillId="0" borderId="0" xfId="0" applyFont="1"/>
    <xf numFmtId="0" fontId="15" fillId="0" borderId="0" xfId="0" applyFont="1"/>
    <xf numFmtId="49" fontId="15" fillId="0" borderId="0" xfId="0" applyNumberFormat="1" applyFont="1"/>
    <xf numFmtId="0" fontId="1" fillId="0" borderId="0" xfId="0" applyFont="1"/>
    <xf numFmtId="0" fontId="1" fillId="0" borderId="0" xfId="0" applyFont="1"/>
    <xf numFmtId="3" fontId="4" fillId="5" borderId="1" xfId="0" applyNumberFormat="1" applyFont="1" applyFill="1" applyBorder="1" applyAlignment="1">
      <alignment horizontal="center" vertical="center"/>
    </xf>
    <xf numFmtId="0" fontId="1" fillId="0" borderId="0" xfId="0" applyFont="1" applyFill="1"/>
    <xf numFmtId="0" fontId="13" fillId="2" borderId="1" xfId="0" applyFont="1" applyFill="1" applyBorder="1" applyAlignment="1">
      <alignment horizontal="center" vertical="center"/>
    </xf>
    <xf numFmtId="0" fontId="17" fillId="2" borderId="1" xfId="0" applyFont="1" applyFill="1" applyBorder="1" applyAlignment="1">
      <alignment wrapText="1"/>
    </xf>
    <xf numFmtId="0" fontId="13" fillId="2" borderId="1" xfId="0" applyFont="1" applyFill="1" applyBorder="1" applyAlignment="1">
      <alignment horizontal="center" vertical="center" wrapText="1"/>
    </xf>
    <xf numFmtId="0" fontId="13" fillId="2" borderId="1" xfId="0" applyFont="1" applyFill="1" applyBorder="1" applyAlignment="1">
      <alignment wrapText="1"/>
    </xf>
    <xf numFmtId="0" fontId="11" fillId="5" borderId="1" xfId="0" applyFont="1" applyFill="1" applyBorder="1"/>
    <xf numFmtId="0" fontId="1" fillId="0" borderId="0" xfId="0" applyFont="1"/>
    <xf numFmtId="0" fontId="1" fillId="0" borderId="0" xfId="0" applyFont="1"/>
    <xf numFmtId="0" fontId="5" fillId="5" borderId="5" xfId="0" applyFont="1" applyFill="1" applyBorder="1" applyAlignment="1">
      <alignment horizontal="center" vertical="center" wrapText="1"/>
    </xf>
    <xf numFmtId="3" fontId="4" fillId="5" borderId="2" xfId="0" applyNumberFormat="1" applyFont="1" applyFill="1" applyBorder="1" applyAlignment="1">
      <alignment horizontal="center" vertical="center"/>
    </xf>
    <xf numFmtId="0" fontId="1" fillId="0" borderId="0" xfId="0" applyFont="1"/>
    <xf numFmtId="0" fontId="5" fillId="5" borderId="2" xfId="0" applyFont="1" applyFill="1" applyBorder="1" applyAlignment="1">
      <alignment horizontal="left" vertical="center" wrapText="1"/>
    </xf>
    <xf numFmtId="0" fontId="1" fillId="0" borderId="0" xfId="0" applyFont="1"/>
    <xf numFmtId="0" fontId="1" fillId="0" borderId="0" xfId="0" applyFont="1"/>
    <xf numFmtId="0" fontId="1" fillId="0" borderId="0" xfId="0" applyFont="1"/>
    <xf numFmtId="0" fontId="1" fillId="0" borderId="0" xfId="0" applyFont="1"/>
    <xf numFmtId="0" fontId="1" fillId="0" borderId="0" xfId="0" applyFont="1"/>
    <xf numFmtId="0" fontId="1" fillId="0" borderId="0" xfId="0" applyFont="1"/>
    <xf numFmtId="0" fontId="11" fillId="5" borderId="1" xfId="0" applyFont="1" applyFill="1" applyBorder="1" applyAlignment="1">
      <alignment horizontal="center" vertical="center" wrapText="1"/>
    </xf>
    <xf numFmtId="0" fontId="1" fillId="0" borderId="0" xfId="0" applyFont="1"/>
    <xf numFmtId="0" fontId="1" fillId="0" borderId="0" xfId="0" applyFont="1"/>
    <xf numFmtId="0" fontId="1" fillId="0" borderId="0" xfId="0" applyFont="1"/>
    <xf numFmtId="0" fontId="1" fillId="0" borderId="0" xfId="0" applyFont="1" applyBorder="1" applyAlignment="1">
      <alignment horizontal="left" wrapText="1"/>
    </xf>
    <xf numFmtId="0" fontId="1" fillId="0" borderId="0" xfId="0" applyFont="1"/>
    <xf numFmtId="0" fontId="21" fillId="2" borderId="0" xfId="0" applyFont="1" applyFill="1"/>
    <xf numFmtId="0" fontId="1" fillId="2" borderId="0" xfId="0" applyFont="1" applyFill="1"/>
    <xf numFmtId="0" fontId="5" fillId="2" borderId="3" xfId="0" applyFont="1" applyFill="1" applyBorder="1" applyAlignment="1">
      <alignment vertical="center" wrapText="1"/>
    </xf>
    <xf numFmtId="0" fontId="1" fillId="0" borderId="0" xfId="0" applyFont="1"/>
    <xf numFmtId="0" fontId="1" fillId="0" borderId="0" xfId="0" applyFont="1" applyAlignment="1">
      <alignment horizontal="center"/>
    </xf>
    <xf numFmtId="0" fontId="5" fillId="5" borderId="5" xfId="0" applyFont="1" applyFill="1" applyBorder="1" applyAlignment="1">
      <alignment horizontal="center" vertical="center"/>
    </xf>
    <xf numFmtId="0" fontId="20" fillId="2" borderId="1" xfId="3" applyFont="1" applyFill="1" applyBorder="1"/>
    <xf numFmtId="0" fontId="5" fillId="2" borderId="10" xfId="0" applyFont="1" applyFill="1" applyBorder="1" applyAlignment="1">
      <alignment horizontal="center" vertical="center" wrapText="1"/>
    </xf>
    <xf numFmtId="0" fontId="4" fillId="4" borderId="2" xfId="0" applyFont="1" applyFill="1" applyBorder="1" applyAlignment="1">
      <alignment horizontal="left" vertical="center"/>
    </xf>
    <xf numFmtId="0" fontId="5" fillId="2" borderId="2" xfId="0" applyFont="1" applyFill="1" applyBorder="1" applyAlignment="1">
      <alignment horizontal="center" vertical="center"/>
    </xf>
    <xf numFmtId="0" fontId="4" fillId="5" borderId="2" xfId="0" applyFont="1" applyFill="1" applyBorder="1" applyAlignment="1">
      <alignment wrapText="1"/>
    </xf>
    <xf numFmtId="0" fontId="3" fillId="2" borderId="0" xfId="0" applyFont="1" applyFill="1"/>
    <xf numFmtId="0" fontId="23" fillId="2" borderId="1" xfId="0" applyFont="1" applyFill="1" applyBorder="1" applyAlignment="1">
      <alignment horizontal="center" vertical="center" wrapText="1"/>
    </xf>
    <xf numFmtId="0" fontId="20" fillId="2" borderId="1" xfId="3" applyFont="1" applyFill="1" applyBorder="1" applyAlignment="1">
      <alignment horizontal="center" vertical="center"/>
    </xf>
    <xf numFmtId="0" fontId="13" fillId="2" borderId="1" xfId="0" applyFont="1" applyFill="1" applyBorder="1" applyAlignment="1">
      <alignment horizontal="left" vertical="center" wrapText="1"/>
    </xf>
    <xf numFmtId="3" fontId="13"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5" fillId="2" borderId="1" xfId="2" applyFont="1" applyFill="1" applyBorder="1" applyAlignment="1">
      <alignment horizontal="center" vertical="center" wrapText="1"/>
    </xf>
    <xf numFmtId="0" fontId="20" fillId="2" borderId="1" xfId="3" applyFont="1" applyFill="1" applyBorder="1" applyAlignment="1">
      <alignment horizontal="center" vertical="center" wrapText="1"/>
    </xf>
    <xf numFmtId="0" fontId="11" fillId="2" borderId="1" xfId="0" applyFont="1" applyFill="1" applyBorder="1" applyAlignment="1">
      <alignment horizontal="center" vertical="center"/>
    </xf>
    <xf numFmtId="0" fontId="10" fillId="2" borderId="1" xfId="0" applyFont="1" applyFill="1" applyBorder="1"/>
    <xf numFmtId="0" fontId="13" fillId="2" borderId="1" xfId="0" applyFont="1" applyFill="1" applyBorder="1" applyAlignment="1">
      <alignment vertical="center" wrapText="1"/>
    </xf>
    <xf numFmtId="0" fontId="13" fillId="2" borderId="1" xfId="0" applyFont="1" applyFill="1" applyBorder="1"/>
    <xf numFmtId="0" fontId="10"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vertical="center" wrapText="1"/>
    </xf>
    <xf numFmtId="0" fontId="10" fillId="2" borderId="0" xfId="0" applyFont="1" applyFill="1"/>
    <xf numFmtId="0" fontId="23" fillId="2" borderId="1" xfId="0" applyFont="1" applyFill="1" applyBorder="1"/>
    <xf numFmtId="0" fontId="18" fillId="2" borderId="3" xfId="0" applyFont="1" applyFill="1" applyBorder="1" applyAlignment="1">
      <alignment horizontal="center" vertical="center"/>
    </xf>
    <xf numFmtId="0" fontId="18" fillId="2" borderId="1" xfId="0" applyFont="1" applyFill="1" applyBorder="1" applyAlignment="1">
      <alignment vertical="center" wrapText="1"/>
    </xf>
    <xf numFmtId="0" fontId="18" fillId="2" borderId="1" xfId="0" applyFont="1" applyFill="1" applyBorder="1" applyAlignment="1">
      <alignment horizontal="center" vertical="center"/>
    </xf>
    <xf numFmtId="0" fontId="18" fillId="6" borderId="3" xfId="0" applyFont="1" applyFill="1" applyBorder="1" applyAlignment="1">
      <alignment horizontal="center" vertical="center"/>
    </xf>
    <xf numFmtId="0" fontId="5" fillId="6" borderId="10" xfId="0" applyFont="1" applyFill="1" applyBorder="1" applyAlignment="1">
      <alignment horizontal="center" vertical="center" wrapText="1"/>
    </xf>
    <xf numFmtId="0" fontId="20" fillId="8" borderId="1" xfId="3" applyFont="1" applyFill="1" applyBorder="1" applyAlignment="1">
      <alignment horizontal="center" vertical="center" wrapText="1"/>
    </xf>
    <xf numFmtId="0" fontId="5" fillId="6" borderId="1" xfId="0" applyFont="1" applyFill="1" applyBorder="1" applyAlignment="1">
      <alignment horizontal="center" vertical="center"/>
    </xf>
    <xf numFmtId="0" fontId="11" fillId="6" borderId="1" xfId="0" applyFont="1" applyFill="1" applyBorder="1" applyAlignment="1">
      <alignment vertical="center" wrapText="1"/>
    </xf>
    <xf numFmtId="0" fontId="5" fillId="6" borderId="1" xfId="0" applyFont="1" applyFill="1" applyBorder="1"/>
    <xf numFmtId="0" fontId="18" fillId="2" borderId="1"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vertical="center" wrapText="1"/>
    </xf>
    <xf numFmtId="0" fontId="5" fillId="6" borderId="2" xfId="0" applyFont="1" applyFill="1" applyBorder="1" applyAlignment="1"/>
    <xf numFmtId="0" fontId="5" fillId="6" borderId="2"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3" xfId="0" applyFont="1" applyFill="1" applyBorder="1" applyAlignment="1">
      <alignment vertical="center" wrapText="1"/>
    </xf>
    <xf numFmtId="0" fontId="11" fillId="6" borderId="1" xfId="0" applyFont="1" applyFill="1" applyBorder="1" applyAlignment="1">
      <alignment horizontal="center" vertical="center"/>
    </xf>
    <xf numFmtId="0" fontId="13" fillId="2" borderId="1" xfId="0" applyFont="1" applyFill="1" applyBorder="1" applyAlignment="1">
      <alignment horizontal="center"/>
    </xf>
    <xf numFmtId="3" fontId="17" fillId="2" borderId="1" xfId="0" applyNumberFormat="1" applyFont="1" applyFill="1" applyBorder="1" applyAlignment="1">
      <alignment horizontal="center" vertical="center"/>
    </xf>
    <xf numFmtId="0" fontId="23" fillId="2" borderId="1" xfId="0" applyFont="1" applyFill="1" applyBorder="1" applyAlignment="1">
      <alignment horizontal="center" vertical="center"/>
    </xf>
    <xf numFmtId="49" fontId="18" fillId="2" borderId="2" xfId="0" applyNumberFormat="1" applyFont="1" applyFill="1" applyBorder="1" applyAlignment="1">
      <alignment horizontal="center" vertical="center"/>
    </xf>
    <xf numFmtId="0" fontId="1" fillId="0" borderId="0" xfId="0" applyFont="1"/>
    <xf numFmtId="0" fontId="1" fillId="0" borderId="0" xfId="0" applyFont="1" applyAlignment="1">
      <alignment wrapText="1"/>
    </xf>
    <xf numFmtId="0" fontId="1" fillId="0" borderId="4" xfId="0" applyFont="1" applyBorder="1" applyAlignment="1">
      <alignment horizontal="left" wrapText="1"/>
    </xf>
    <xf numFmtId="0" fontId="1" fillId="0" borderId="0" xfId="0" applyFont="1" applyAlignment="1">
      <alignment horizontal="left" wrapText="1"/>
    </xf>
    <xf numFmtId="0" fontId="10" fillId="2" borderId="1" xfId="0" applyFont="1" applyFill="1" applyBorder="1" applyAlignment="1">
      <alignment horizontal="center" vertical="center" wrapText="1"/>
    </xf>
    <xf numFmtId="0" fontId="1" fillId="2" borderId="0" xfId="0" applyFont="1" applyFill="1" applyAlignment="1">
      <alignment horizontal="left" vertical="center" wrapText="1"/>
    </xf>
    <xf numFmtId="0" fontId="16" fillId="0" borderId="0" xfId="0" applyFont="1" applyAlignment="1">
      <alignment horizontal="right" vertical="center" wrapText="1"/>
    </xf>
    <xf numFmtId="0" fontId="17" fillId="2" borderId="0" xfId="0" applyFont="1" applyFill="1" applyAlignment="1">
      <alignment horizontal="left" vertical="center"/>
    </xf>
    <xf numFmtId="0" fontId="4" fillId="5" borderId="1"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13" fillId="5" borderId="3" xfId="0" applyFont="1" applyFill="1" applyBorder="1" applyAlignment="1">
      <alignment horizontal="right" vertical="center" wrapText="1"/>
    </xf>
    <xf numFmtId="0" fontId="13"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8" fillId="5" borderId="1" xfId="0" applyFont="1" applyFill="1" applyBorder="1" applyAlignment="1">
      <alignment horizontal="left" vertical="center"/>
    </xf>
    <xf numFmtId="3" fontId="30" fillId="5" borderId="1" xfId="0" applyNumberFormat="1" applyFont="1" applyFill="1" applyBorder="1" applyAlignment="1">
      <alignment horizontal="center" vertical="center"/>
    </xf>
    <xf numFmtId="0" fontId="30" fillId="5" borderId="1" xfId="0" applyFont="1" applyFill="1" applyBorder="1" applyAlignment="1">
      <alignment horizontal="left" vertical="center"/>
    </xf>
    <xf numFmtId="0" fontId="11" fillId="5" borderId="5" xfId="0" applyFont="1" applyFill="1" applyBorder="1" applyAlignment="1">
      <alignment horizontal="center" vertical="center" wrapText="1"/>
    </xf>
    <xf numFmtId="0" fontId="5" fillId="5" borderId="2" xfId="0" applyFont="1" applyFill="1" applyBorder="1" applyAlignment="1">
      <alignment horizontal="right" vertical="center" wrapText="1"/>
    </xf>
    <xf numFmtId="0" fontId="5" fillId="0" borderId="1" xfId="0" applyFont="1" applyFill="1" applyBorder="1" applyAlignment="1">
      <alignment horizontal="left" vertical="center" wrapText="1"/>
    </xf>
    <xf numFmtId="1" fontId="11" fillId="5" borderId="3" xfId="0" applyNumberFormat="1" applyFont="1" applyFill="1" applyBorder="1" applyAlignment="1">
      <alignment horizontal="center" vertical="center"/>
    </xf>
    <xf numFmtId="0" fontId="11" fillId="5" borderId="1" xfId="0" applyFont="1" applyFill="1" applyBorder="1" applyAlignment="1">
      <alignment horizontal="left" vertical="center" wrapText="1"/>
    </xf>
    <xf numFmtId="3" fontId="7" fillId="0" borderId="1" xfId="0" applyNumberFormat="1" applyFont="1" applyBorder="1" applyAlignment="1">
      <alignment horizontal="center" vertical="center" wrapText="1"/>
    </xf>
    <xf numFmtId="0" fontId="32" fillId="5" borderId="1"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11" fillId="5" borderId="3" xfId="0" applyFont="1" applyFill="1" applyBorder="1" applyAlignment="1">
      <alignment horizontal="center" vertical="center"/>
    </xf>
    <xf numFmtId="0" fontId="37" fillId="5" borderId="2" xfId="0" applyFont="1" applyFill="1" applyBorder="1" applyAlignment="1">
      <alignment horizontal="left" vertical="center" wrapText="1"/>
    </xf>
    <xf numFmtId="0" fontId="5" fillId="2" borderId="3" xfId="0" applyFont="1" applyFill="1" applyBorder="1" applyAlignment="1">
      <alignment horizontal="center" vertical="center"/>
    </xf>
    <xf numFmtId="0" fontId="31" fillId="5" borderId="2"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31" fillId="5" borderId="1" xfId="2" applyFont="1" applyFill="1" applyBorder="1" applyAlignment="1">
      <alignment horizontal="center" vertical="center" wrapText="1"/>
    </xf>
    <xf numFmtId="0" fontId="31" fillId="5" borderId="1" xfId="0" applyFont="1" applyFill="1" applyBorder="1" applyAlignment="1">
      <alignment horizontal="center" vertical="center" wrapText="1"/>
    </xf>
    <xf numFmtId="0" fontId="33" fillId="5" borderId="1" xfId="0" applyFont="1" applyFill="1" applyBorder="1" applyAlignment="1">
      <alignment horizontal="left" vertical="center" wrapText="1"/>
    </xf>
    <xf numFmtId="0" fontId="34" fillId="5" borderId="3" xfId="0" applyFont="1" applyFill="1" applyBorder="1" applyAlignment="1">
      <alignment horizontal="center" vertical="center" wrapText="1"/>
    </xf>
    <xf numFmtId="0" fontId="31" fillId="5" borderId="3" xfId="0" applyFont="1" applyFill="1" applyBorder="1" applyAlignment="1">
      <alignment vertical="center" wrapText="1"/>
    </xf>
    <xf numFmtId="0" fontId="31" fillId="5" borderId="3" xfId="0" applyFont="1" applyFill="1" applyBorder="1" applyAlignment="1">
      <alignment horizontal="center" vertical="center" wrapText="1"/>
    </xf>
    <xf numFmtId="3" fontId="31" fillId="5" borderId="1" xfId="0" applyNumberFormat="1" applyFont="1" applyFill="1" applyBorder="1" applyAlignment="1">
      <alignment horizontal="center" vertical="center" wrapText="1"/>
    </xf>
    <xf numFmtId="3" fontId="5" fillId="5" borderId="3" xfId="0" applyNumberFormat="1" applyFont="1" applyFill="1" applyBorder="1" applyAlignment="1">
      <alignment horizontal="center" vertical="center" wrapText="1"/>
    </xf>
    <xf numFmtId="0" fontId="36" fillId="5" borderId="2" xfId="0" applyFont="1" applyFill="1" applyBorder="1" applyAlignment="1">
      <alignment horizontal="center" vertical="center" wrapText="1"/>
    </xf>
    <xf numFmtId="0" fontId="38" fillId="5" borderId="3" xfId="0" applyFont="1" applyFill="1" applyBorder="1" applyAlignment="1">
      <alignment horizontal="center" vertical="center" wrapText="1"/>
    </xf>
    <xf numFmtId="0" fontId="28" fillId="2" borderId="1" xfId="0" applyFont="1" applyFill="1" applyBorder="1" applyAlignment="1">
      <alignment horizontal="left" vertical="center"/>
    </xf>
    <xf numFmtId="3" fontId="4" fillId="2" borderId="2" xfId="0" applyNumberFormat="1" applyFont="1" applyFill="1" applyBorder="1" applyAlignment="1">
      <alignment horizontal="center" vertical="center"/>
    </xf>
    <xf numFmtId="0" fontId="5" fillId="5" borderId="10" xfId="0" applyFont="1" applyFill="1" applyBorder="1" applyAlignment="1">
      <alignment horizontal="center" vertical="center" wrapText="1"/>
    </xf>
    <xf numFmtId="0" fontId="20" fillId="5" borderId="1" xfId="3" applyFont="1" applyFill="1" applyBorder="1" applyAlignment="1">
      <alignment horizontal="center" vertical="center" wrapText="1"/>
    </xf>
    <xf numFmtId="0" fontId="5" fillId="5" borderId="6" xfId="0" applyFont="1" applyFill="1" applyBorder="1" applyAlignment="1">
      <alignment horizontal="left" vertical="center" wrapText="1"/>
    </xf>
    <xf numFmtId="0" fontId="1" fillId="5" borderId="1" xfId="0" applyFont="1" applyFill="1" applyBorder="1" applyAlignment="1">
      <alignment horizontal="center" vertical="center"/>
    </xf>
    <xf numFmtId="0" fontId="11" fillId="6" borderId="3" xfId="0" applyFont="1" applyFill="1" applyBorder="1" applyAlignment="1">
      <alignment horizontal="center" vertical="center"/>
    </xf>
    <xf numFmtId="0" fontId="18" fillId="6" borderId="1" xfId="0" applyFont="1" applyFill="1" applyBorder="1" applyAlignment="1">
      <alignment horizontal="center" vertical="center"/>
    </xf>
    <xf numFmtId="0" fontId="5"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3" fontId="39" fillId="5" borderId="1" xfId="0" applyNumberFormat="1" applyFont="1" applyFill="1" applyBorder="1" applyAlignment="1">
      <alignment horizontal="center" vertical="center" wrapText="1"/>
    </xf>
    <xf numFmtId="0" fontId="15" fillId="0" borderId="0" xfId="0" applyFont="1" applyAlignment="1">
      <alignment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3" fontId="13" fillId="2" borderId="0" xfId="0" applyNumberFormat="1" applyFont="1" applyFill="1" applyBorder="1" applyAlignment="1">
      <alignment horizontal="center" vertical="center" wrapText="1"/>
    </xf>
    <xf numFmtId="0" fontId="1" fillId="0" borderId="0" xfId="0" applyFont="1" applyBorder="1"/>
    <xf numFmtId="3" fontId="39" fillId="5"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0" fontId="33"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33"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3" fillId="2" borderId="0" xfId="0" applyFont="1" applyFill="1" applyAlignment="1">
      <alignment vertical="top" wrapText="1"/>
    </xf>
    <xf numFmtId="0" fontId="11"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3"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0" fontId="1" fillId="2" borderId="1" xfId="0" applyFont="1" applyFill="1" applyBorder="1"/>
    <xf numFmtId="9" fontId="5" fillId="2" borderId="1" xfId="0" applyNumberFormat="1" applyFont="1" applyFill="1" applyBorder="1" applyAlignment="1">
      <alignment horizontal="left" vertical="center" wrapText="1"/>
    </xf>
    <xf numFmtId="0" fontId="4"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8" fillId="2" borderId="10" xfId="0" applyFont="1" applyFill="1" applyBorder="1" applyAlignment="1">
      <alignment horizontal="center" vertical="center" wrapText="1"/>
    </xf>
    <xf numFmtId="3" fontId="39" fillId="2" borderId="6" xfId="0" applyNumberFormat="1" applyFont="1" applyFill="1" applyBorder="1" applyAlignment="1">
      <alignment horizontal="center" vertical="center" wrapText="1"/>
    </xf>
    <xf numFmtId="3" fontId="13" fillId="2" borderId="1" xfId="3" applyNumberFormat="1" applyFont="1" applyFill="1" applyBorder="1" applyAlignment="1">
      <alignment horizontal="center" vertical="center" wrapText="1"/>
    </xf>
    <xf numFmtId="3" fontId="39" fillId="2" borderId="1" xfId="0" applyNumberFormat="1" applyFont="1" applyFill="1" applyBorder="1" applyAlignment="1">
      <alignment horizontal="center" vertical="center" wrapText="1"/>
    </xf>
    <xf numFmtId="0" fontId="5" fillId="2" borderId="1" xfId="2" applyFont="1" applyFill="1" applyBorder="1" applyAlignment="1">
      <alignment vertical="center" wrapText="1"/>
    </xf>
    <xf numFmtId="49" fontId="5" fillId="2" borderId="1" xfId="2" applyNumberFormat="1" applyFont="1" applyFill="1" applyBorder="1" applyAlignment="1">
      <alignment horizontal="center" vertical="center"/>
    </xf>
    <xf numFmtId="0" fontId="5" fillId="2" borderId="6" xfId="0" applyFont="1" applyFill="1" applyBorder="1" applyAlignment="1">
      <alignment horizontal="left" vertical="center" wrapText="1"/>
    </xf>
    <xf numFmtId="0" fontId="39" fillId="2" borderId="1" xfId="0" applyFont="1" applyFill="1" applyBorder="1" applyAlignment="1">
      <alignment horizontal="center" vertical="center"/>
    </xf>
    <xf numFmtId="0" fontId="13" fillId="2" borderId="6" xfId="0" applyFont="1" applyFill="1" applyBorder="1" applyAlignment="1">
      <alignment horizontal="left" vertical="center" wrapText="1"/>
    </xf>
    <xf numFmtId="49" fontId="13" fillId="2" borderId="1" xfId="0" applyNumberFormat="1" applyFont="1" applyFill="1" applyBorder="1" applyAlignment="1">
      <alignment horizontal="center" vertical="center" wrapText="1"/>
    </xf>
    <xf numFmtId="3" fontId="39" fillId="2" borderId="1" xfId="0" applyNumberFormat="1" applyFont="1" applyFill="1" applyBorder="1" applyAlignment="1">
      <alignment horizontal="center" vertical="center"/>
    </xf>
    <xf numFmtId="49" fontId="13" fillId="2" borderId="6" xfId="0" applyNumberFormat="1" applyFont="1" applyFill="1" applyBorder="1" applyAlignment="1">
      <alignment horizontal="center" vertical="center" wrapText="1"/>
    </xf>
    <xf numFmtId="0" fontId="24" fillId="2" borderId="6" xfId="0" applyFont="1" applyFill="1" applyBorder="1" applyAlignment="1">
      <alignment horizontal="left" vertical="center" wrapText="1"/>
    </xf>
    <xf numFmtId="3" fontId="13" fillId="2" borderId="2" xfId="0" applyNumberFormat="1" applyFont="1" applyFill="1" applyBorder="1" applyAlignment="1">
      <alignment horizontal="center" vertical="center" wrapText="1"/>
    </xf>
    <xf numFmtId="3" fontId="39" fillId="2" borderId="3" xfId="0" applyNumberFormat="1" applyFont="1" applyFill="1" applyBorder="1" applyAlignment="1">
      <alignment horizontal="center" vertical="center" wrapText="1"/>
    </xf>
    <xf numFmtId="3" fontId="13" fillId="2" borderId="3" xfId="0" applyNumberFormat="1"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3" fontId="17" fillId="2" borderId="1" xfId="0" applyNumberFormat="1" applyFont="1" applyFill="1" applyBorder="1" applyAlignment="1">
      <alignment horizontal="center" vertical="center" wrapText="1"/>
    </xf>
    <xf numFmtId="0" fontId="13" fillId="2" borderId="1" xfId="0" applyFont="1" applyFill="1" applyBorder="1" applyAlignment="1">
      <alignment horizontal="right" vertical="center" wrapText="1"/>
    </xf>
    <xf numFmtId="0" fontId="13" fillId="2" borderId="3" xfId="0" applyFont="1" applyFill="1" applyBorder="1" applyAlignment="1">
      <alignment horizontal="center" vertical="center"/>
    </xf>
    <xf numFmtId="0" fontId="5" fillId="2" borderId="6" xfId="2" applyFont="1" applyFill="1" applyBorder="1" applyAlignment="1">
      <alignment horizontal="left" vertical="center" wrapText="1"/>
    </xf>
    <xf numFmtId="0" fontId="18" fillId="2" borderId="6" xfId="2"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1" fontId="18" fillId="2" borderId="1" xfId="0" applyNumberFormat="1"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0" fontId="13" fillId="2" borderId="3" xfId="0" applyFont="1" applyFill="1" applyBorder="1" applyAlignment="1">
      <alignment vertical="center" wrapText="1"/>
    </xf>
    <xf numFmtId="0" fontId="5" fillId="2" borderId="3" xfId="0" applyFont="1" applyFill="1" applyBorder="1" applyAlignment="1">
      <alignment horizontal="left" vertical="center" wrapText="1"/>
    </xf>
    <xf numFmtId="0" fontId="13" fillId="2" borderId="1" xfId="3" applyFont="1" applyFill="1" applyBorder="1" applyAlignment="1">
      <alignment vertical="center" wrapText="1"/>
    </xf>
    <xf numFmtId="0" fontId="13" fillId="2" borderId="11" xfId="0" applyFont="1" applyFill="1" applyBorder="1" applyAlignment="1">
      <alignment vertical="center" wrapText="1"/>
    </xf>
    <xf numFmtId="0" fontId="13" fillId="2" borderId="9" xfId="0" applyFont="1" applyFill="1" applyBorder="1" applyAlignment="1">
      <alignment vertical="center" wrapText="1"/>
    </xf>
    <xf numFmtId="0" fontId="2" fillId="2" borderId="3" xfId="0" applyFont="1" applyFill="1" applyBorder="1" applyAlignment="1">
      <alignment horizontal="center" vertical="center" wrapText="1"/>
    </xf>
    <xf numFmtId="0" fontId="5" fillId="2" borderId="3" xfId="2" applyFont="1" applyFill="1" applyBorder="1" applyAlignment="1">
      <alignment horizontal="left" vertical="center" wrapText="1"/>
    </xf>
    <xf numFmtId="0" fontId="1" fillId="2" borderId="2"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5" borderId="1" xfId="0" applyFont="1" applyFill="1" applyBorder="1" applyAlignment="1">
      <alignment horizontal="right" vertical="center" wrapText="1"/>
    </xf>
    <xf numFmtId="3" fontId="17" fillId="5" borderId="2" xfId="0" applyNumberFormat="1" applyFont="1" applyFill="1" applyBorder="1" applyAlignment="1">
      <alignment horizontal="center" vertical="center"/>
    </xf>
    <xf numFmtId="0" fontId="23" fillId="5"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4" fillId="2" borderId="3"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1" applyFont="1" applyFill="1" applyBorder="1" applyAlignment="1">
      <alignment horizontal="left" vertical="center" wrapText="1"/>
    </xf>
    <xf numFmtId="0" fontId="13" fillId="2" borderId="1" xfId="1" applyFont="1" applyFill="1" applyBorder="1" applyAlignment="1">
      <alignment horizontal="center" vertical="center" wrapText="1"/>
    </xf>
    <xf numFmtId="3" fontId="13" fillId="2" borderId="1" xfId="1" applyNumberFormat="1" applyFont="1" applyFill="1" applyBorder="1" applyAlignment="1">
      <alignment horizontal="center" vertical="center" wrapText="1"/>
    </xf>
    <xf numFmtId="0" fontId="17" fillId="2" borderId="3" xfId="0" applyFont="1" applyFill="1" applyBorder="1" applyAlignment="1">
      <alignment horizontal="left" vertical="center" wrapText="1"/>
    </xf>
    <xf numFmtId="0" fontId="13" fillId="2" borderId="3" xfId="0" applyFont="1" applyFill="1" applyBorder="1" applyAlignment="1">
      <alignment horizontal="left" vertical="center" wrapText="1"/>
    </xf>
    <xf numFmtId="3" fontId="17" fillId="2" borderId="3" xfId="0" applyNumberFormat="1" applyFont="1" applyFill="1" applyBorder="1" applyAlignment="1">
      <alignment horizontal="center" vertical="center" wrapText="1"/>
    </xf>
    <xf numFmtId="0" fontId="1" fillId="2" borderId="1" xfId="0" applyFont="1" applyFill="1" applyBorder="1" applyAlignment="1">
      <alignment vertical="center"/>
    </xf>
    <xf numFmtId="0" fontId="13" fillId="2" borderId="1" xfId="0" applyFont="1" applyFill="1" applyBorder="1" applyAlignment="1">
      <alignment horizontal="left" vertical="center"/>
    </xf>
    <xf numFmtId="3" fontId="13" fillId="2" borderId="1" xfId="0" applyNumberFormat="1" applyFont="1" applyFill="1" applyBorder="1" applyAlignment="1">
      <alignment horizontal="center" vertical="center"/>
    </xf>
    <xf numFmtId="0" fontId="35" fillId="2" borderId="1" xfId="0" applyFont="1" applyFill="1" applyBorder="1" applyAlignment="1">
      <alignment horizontal="center" vertical="center" wrapText="1"/>
    </xf>
    <xf numFmtId="0" fontId="13" fillId="2" borderId="1" xfId="2" applyFont="1" applyFill="1" applyBorder="1" applyAlignment="1">
      <alignment horizontal="left" vertical="center" wrapText="1"/>
    </xf>
    <xf numFmtId="0" fontId="11" fillId="2" borderId="1" xfId="0" applyFont="1" applyFill="1" applyBorder="1" applyAlignment="1">
      <alignment vertical="top" wrapText="1"/>
    </xf>
    <xf numFmtId="49" fontId="13" fillId="2" borderId="1" xfId="0" applyNumberFormat="1" applyFont="1" applyFill="1" applyBorder="1" applyAlignment="1">
      <alignment horizontal="center" vertical="center"/>
    </xf>
    <xf numFmtId="0" fontId="5" fillId="2" borderId="2" xfId="0" applyFont="1" applyFill="1" applyBorder="1" applyAlignment="1">
      <alignment vertical="center" wrapText="1"/>
    </xf>
    <xf numFmtId="0" fontId="5" fillId="2" borderId="2" xfId="0" applyFont="1" applyFill="1" applyBorder="1"/>
    <xf numFmtId="0" fontId="13" fillId="2" borderId="9" xfId="0" applyFont="1" applyFill="1" applyBorder="1" applyAlignment="1">
      <alignment horizontal="left" vertical="center" wrapText="1"/>
    </xf>
    <xf numFmtId="0" fontId="35" fillId="2" borderId="2" xfId="0" applyFont="1" applyFill="1" applyBorder="1" applyAlignment="1">
      <alignment horizontal="center" vertical="center" wrapText="1"/>
    </xf>
    <xf numFmtId="0" fontId="20" fillId="2" borderId="2" xfId="3"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1" xfId="2" applyFont="1" applyFill="1" applyBorder="1" applyAlignment="1">
      <alignment horizontal="center" vertical="center"/>
    </xf>
    <xf numFmtId="0" fontId="1" fillId="2" borderId="1" xfId="2" applyFont="1" applyFill="1" applyBorder="1"/>
    <xf numFmtId="0" fontId="13" fillId="2" borderId="3" xfId="2" applyFont="1" applyFill="1" applyBorder="1" applyAlignment="1">
      <alignment horizontal="center" vertical="center" wrapText="1"/>
    </xf>
    <xf numFmtId="0" fontId="18" fillId="2" borderId="2" xfId="0" applyFont="1" applyFill="1" applyBorder="1" applyAlignment="1">
      <alignment horizontal="center" vertical="center" wrapText="1"/>
    </xf>
    <xf numFmtId="0" fontId="23" fillId="2" borderId="1" xfId="2" applyFont="1" applyFill="1" applyBorder="1"/>
    <xf numFmtId="0" fontId="5" fillId="2" borderId="1" xfId="0" applyFont="1" applyFill="1" applyBorder="1" applyAlignment="1">
      <alignment wrapText="1"/>
    </xf>
    <xf numFmtId="0" fontId="5" fillId="2" borderId="1" xfId="2" applyFont="1" applyFill="1" applyBorder="1" applyAlignment="1">
      <alignment horizontal="left" vertical="center" wrapText="1"/>
    </xf>
    <xf numFmtId="0" fontId="5" fillId="2" borderId="6" xfId="2" applyFont="1" applyFill="1" applyBorder="1" applyAlignment="1">
      <alignment horizontal="left" vertical="center"/>
    </xf>
    <xf numFmtId="0" fontId="5" fillId="2" borderId="10" xfId="0" applyFont="1" applyFill="1" applyBorder="1" applyAlignment="1">
      <alignment wrapText="1"/>
    </xf>
    <xf numFmtId="3" fontId="5" fillId="2" borderId="1" xfId="0" applyNumberFormat="1" applyFont="1" applyFill="1" applyBorder="1" applyAlignment="1">
      <alignment horizontal="center" vertical="center"/>
    </xf>
    <xf numFmtId="0" fontId="13" fillId="2" borderId="6" xfId="2" applyFont="1" applyFill="1" applyBorder="1" applyAlignment="1">
      <alignment horizontal="left" vertical="center" wrapText="1"/>
    </xf>
    <xf numFmtId="0" fontId="17" fillId="2" borderId="1" xfId="3" applyFont="1" applyFill="1" applyBorder="1" applyAlignment="1">
      <alignment horizontal="left" vertical="center" wrapText="1"/>
    </xf>
    <xf numFmtId="0" fontId="13" fillId="2" borderId="6" xfId="0" applyFont="1" applyFill="1" applyBorder="1" applyAlignment="1">
      <alignment horizontal="center" vertical="center" wrapText="1"/>
    </xf>
    <xf numFmtId="0" fontId="13" fillId="2" borderId="1" xfId="3"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3" fontId="13" fillId="2" borderId="1" xfId="2" applyNumberFormat="1" applyFont="1" applyFill="1" applyBorder="1" applyAlignment="1">
      <alignment horizontal="center" vertical="center"/>
    </xf>
    <xf numFmtId="0" fontId="5" fillId="2" borderId="6" xfId="0" applyFont="1" applyFill="1" applyBorder="1" applyAlignment="1">
      <alignment horizontal="center" vertical="center"/>
    </xf>
    <xf numFmtId="0" fontId="5" fillId="2" borderId="6" xfId="2" applyFont="1" applyFill="1" applyBorder="1" applyAlignment="1">
      <alignment horizontal="center" vertical="center" wrapText="1"/>
    </xf>
    <xf numFmtId="0" fontId="13" fillId="2" borderId="1" xfId="2" applyFont="1" applyFill="1" applyBorder="1" applyAlignment="1">
      <alignment vertical="center" wrapText="1"/>
    </xf>
    <xf numFmtId="0" fontId="1" fillId="2" borderId="1" xfId="0" applyFont="1" applyFill="1" applyBorder="1" applyAlignment="1"/>
    <xf numFmtId="0" fontId="5" fillId="6" borderId="1" xfId="0" applyFont="1" applyFill="1" applyBorder="1" applyAlignment="1">
      <alignment horizontal="left" vertical="center" wrapText="1"/>
    </xf>
    <xf numFmtId="0" fontId="5" fillId="6" borderId="2" xfId="0" applyFont="1" applyFill="1" applyBorder="1" applyAlignment="1">
      <alignment horizontal="center" vertical="center"/>
    </xf>
    <xf numFmtId="0" fontId="5" fillId="2" borderId="2" xfId="0" applyFont="1" applyFill="1" applyBorder="1" applyAlignment="1"/>
    <xf numFmtId="0" fontId="5" fillId="6" borderId="6" xfId="0" applyFont="1" applyFill="1" applyBorder="1" applyAlignment="1">
      <alignment horizontal="left" vertical="center" wrapText="1"/>
    </xf>
    <xf numFmtId="0" fontId="26" fillId="6" borderId="6"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13" fillId="6" borderId="1" xfId="0" applyFont="1" applyFill="1" applyBorder="1" applyAlignment="1">
      <alignment horizontal="left" vertical="center" wrapText="1"/>
    </xf>
    <xf numFmtId="6" fontId="5" fillId="6" borderId="1" xfId="0" applyNumberFormat="1" applyFont="1" applyFill="1" applyBorder="1"/>
    <xf numFmtId="0" fontId="5" fillId="6" borderId="7" xfId="0" applyFont="1" applyFill="1" applyBorder="1" applyAlignment="1">
      <alignment horizontal="center" vertical="center"/>
    </xf>
    <xf numFmtId="8" fontId="5" fillId="2" borderId="1" xfId="0" applyNumberFormat="1" applyFont="1" applyFill="1" applyBorder="1"/>
    <xf numFmtId="0" fontId="18" fillId="6" borderId="1" xfId="0" applyFont="1" applyFill="1" applyBorder="1" applyAlignment="1">
      <alignment horizontal="center" vertical="center" wrapText="1"/>
    </xf>
    <xf numFmtId="3" fontId="13" fillId="6" borderId="1" xfId="0" applyNumberFormat="1" applyFont="1" applyFill="1" applyBorder="1" applyAlignment="1">
      <alignment horizontal="center" vertical="center" wrapText="1"/>
    </xf>
    <xf numFmtId="0" fontId="13" fillId="6" borderId="3" xfId="0" applyFont="1" applyFill="1" applyBorder="1" applyAlignment="1">
      <alignment horizontal="left" vertical="center" wrapText="1"/>
    </xf>
    <xf numFmtId="49" fontId="13" fillId="6" borderId="1" xfId="0" applyNumberFormat="1" applyFont="1" applyFill="1" applyBorder="1" applyAlignment="1">
      <alignment horizontal="center" vertical="center" wrapText="1"/>
    </xf>
    <xf numFmtId="49" fontId="13" fillId="6" borderId="1" xfId="0" applyNumberFormat="1" applyFont="1" applyFill="1" applyBorder="1" applyAlignment="1">
      <alignment horizontal="center" vertical="center"/>
    </xf>
    <xf numFmtId="0" fontId="5" fillId="2" borderId="1" xfId="0" applyFont="1" applyFill="1" applyBorder="1" applyAlignment="1">
      <alignment horizontal="left" vertical="center"/>
    </xf>
    <xf numFmtId="0" fontId="1" fillId="0" borderId="0" xfId="0" applyFont="1" applyAlignment="1">
      <alignment horizontal="right"/>
    </xf>
    <xf numFmtId="0" fontId="25" fillId="0" borderId="0" xfId="2" applyFont="1"/>
    <xf numFmtId="0" fontId="5" fillId="5" borderId="1" xfId="0" applyFont="1" applyFill="1" applyBorder="1" applyAlignment="1">
      <alignment vertical="center"/>
    </xf>
    <xf numFmtId="0" fontId="16" fillId="0" borderId="0" xfId="2" applyFont="1" applyAlignment="1">
      <alignment horizontal="right" vertical="center" wrapText="1"/>
    </xf>
    <xf numFmtId="0" fontId="17" fillId="2" borderId="0" xfId="2" applyFont="1" applyFill="1" applyAlignment="1">
      <alignment horizontal="left" vertical="center"/>
    </xf>
    <xf numFmtId="0" fontId="4" fillId="2" borderId="0" xfId="2" applyFont="1" applyFill="1" applyAlignment="1">
      <alignment horizontal="right" vertical="center" wrapText="1"/>
    </xf>
    <xf numFmtId="0" fontId="10" fillId="0" borderId="0" xfId="2" applyAlignment="1">
      <alignment horizontal="right" vertical="center" wrapText="1"/>
    </xf>
    <xf numFmtId="0" fontId="17" fillId="2" borderId="0" xfId="2" applyFont="1" applyFill="1" applyAlignment="1">
      <alignment horizontal="left" vertical="center"/>
    </xf>
    <xf numFmtId="0" fontId="10" fillId="0" borderId="0" xfId="2" applyAlignment="1">
      <alignment horizontal="right" vertical="center" wrapText="1"/>
    </xf>
    <xf numFmtId="0" fontId="1" fillId="0" borderId="0" xfId="2" applyFont="1"/>
    <xf numFmtId="0" fontId="4" fillId="4" borderId="1" xfId="1" applyFont="1" applyFill="1" applyBorder="1" applyAlignment="1">
      <alignment horizontal="center" vertical="center"/>
    </xf>
    <xf numFmtId="0" fontId="4" fillId="4" borderId="1" xfId="1" applyFont="1" applyFill="1" applyBorder="1" applyAlignment="1">
      <alignment vertical="center" wrapText="1"/>
    </xf>
    <xf numFmtId="0" fontId="4" fillId="4" borderId="1" xfId="1" applyFont="1" applyFill="1" applyBorder="1" applyAlignment="1">
      <alignment horizontal="left" vertical="center"/>
    </xf>
    <xf numFmtId="0" fontId="4" fillId="4" borderId="1" xfId="1" applyFont="1" applyFill="1" applyBorder="1" applyAlignment="1">
      <alignment horizontal="left" vertical="center" wrapText="1"/>
    </xf>
    <xf numFmtId="0" fontId="1" fillId="0" borderId="0" xfId="2" applyFont="1" applyAlignment="1">
      <alignment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xf>
    <xf numFmtId="3" fontId="4" fillId="4" borderId="1" xfId="0" applyNumberFormat="1" applyFont="1" applyFill="1" applyBorder="1" applyAlignment="1">
      <alignment horizontal="center" vertical="center" wrapText="1"/>
    </xf>
    <xf numFmtId="0" fontId="17"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7" fillId="2" borderId="0" xfId="0" applyFont="1" applyFill="1" applyAlignment="1">
      <alignment horizontal="right" vertical="center" wrapText="1"/>
    </xf>
    <xf numFmtId="0" fontId="5"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27" fillId="2" borderId="3" xfId="0" applyFont="1" applyFill="1" applyBorder="1" applyAlignment="1">
      <alignment horizontal="left" vertical="center" wrapText="1"/>
    </xf>
    <xf numFmtId="0" fontId="42" fillId="2" borderId="1" xfId="0" applyFont="1" applyFill="1" applyBorder="1" applyAlignment="1">
      <alignment horizontal="center" vertical="center" wrapText="1"/>
    </xf>
    <xf numFmtId="0" fontId="43" fillId="2" borderId="1" xfId="0" applyFont="1" applyFill="1" applyBorder="1" applyAlignment="1">
      <alignment horizontal="left" vertical="center" wrapText="1"/>
    </xf>
    <xf numFmtId="3" fontId="13" fillId="2" borderId="6" xfId="2" applyNumberFormat="1" applyFont="1" applyFill="1" applyBorder="1" applyAlignment="1">
      <alignment horizontal="center" vertical="center" wrapText="1"/>
    </xf>
    <xf numFmtId="3" fontId="32" fillId="2" borderId="3" xfId="0" applyNumberFormat="1" applyFont="1" applyFill="1" applyBorder="1" applyAlignment="1">
      <alignment horizontal="center" vertical="center" wrapText="1"/>
    </xf>
    <xf numFmtId="0" fontId="11" fillId="6" borderId="2" xfId="0" applyFont="1" applyFill="1" applyBorder="1" applyAlignment="1">
      <alignment vertical="center" wrapText="1"/>
    </xf>
    <xf numFmtId="0" fontId="5" fillId="6" borderId="2" xfId="0" applyFont="1" applyFill="1" applyBorder="1"/>
    <xf numFmtId="0" fontId="1" fillId="2" borderId="6" xfId="0" applyFont="1" applyFill="1" applyBorder="1"/>
    <xf numFmtId="0" fontId="5" fillId="5" borderId="2" xfId="0" applyFont="1" applyFill="1" applyBorder="1" applyAlignment="1">
      <alignment horizontal="left" vertical="center"/>
    </xf>
    <xf numFmtId="0" fontId="8" fillId="5" borderId="2" xfId="0" applyFont="1" applyFill="1" applyBorder="1" applyAlignment="1">
      <alignment horizontal="center" vertical="center"/>
    </xf>
    <xf numFmtId="3" fontId="5" fillId="5" borderId="2" xfId="0" applyNumberFormat="1" applyFont="1" applyFill="1" applyBorder="1" applyAlignment="1">
      <alignment horizontal="center" vertical="center"/>
    </xf>
    <xf numFmtId="0" fontId="11" fillId="5"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5" fillId="4" borderId="1" xfId="0" applyFont="1" applyFill="1" applyBorder="1"/>
    <xf numFmtId="0" fontId="13" fillId="5" borderId="1" xfId="0" applyFont="1" applyFill="1" applyBorder="1" applyAlignment="1">
      <alignment horizontal="left" vertical="center" wrapText="1"/>
    </xf>
    <xf numFmtId="0" fontId="18" fillId="5" borderId="1" xfId="0" applyFont="1" applyFill="1" applyBorder="1" applyAlignment="1">
      <alignment horizontal="center" vertical="center"/>
    </xf>
    <xf numFmtId="0" fontId="13" fillId="5" borderId="1" xfId="1" applyFont="1" applyFill="1" applyBorder="1" applyAlignment="1">
      <alignment horizontal="left" vertical="center" wrapText="1"/>
    </xf>
    <xf numFmtId="0" fontId="13" fillId="5" borderId="1" xfId="1" applyFont="1" applyFill="1" applyBorder="1" applyAlignment="1">
      <alignment horizontal="center" vertical="center" wrapText="1"/>
    </xf>
    <xf numFmtId="3" fontId="13" fillId="5" borderId="1" xfId="1" applyNumberFormat="1" applyFont="1" applyFill="1" applyBorder="1" applyAlignment="1">
      <alignment horizontal="center" vertical="center" wrapText="1"/>
    </xf>
    <xf numFmtId="3" fontId="13" fillId="5" borderId="1" xfId="0" applyNumberFormat="1" applyFont="1" applyFill="1" applyBorder="1" applyAlignment="1">
      <alignment horizontal="center" vertical="center" wrapText="1"/>
    </xf>
    <xf numFmtId="0" fontId="46" fillId="2" borderId="1" xfId="0" applyFont="1" applyFill="1" applyBorder="1" applyAlignment="1">
      <alignment horizontal="center" vertical="center"/>
    </xf>
    <xf numFmtId="0" fontId="18" fillId="2" borderId="2"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47" fillId="2" borderId="1" xfId="0" applyFont="1" applyFill="1" applyBorder="1" applyAlignment="1">
      <alignment horizontal="center" vertical="center"/>
    </xf>
    <xf numFmtId="0" fontId="5" fillId="2" borderId="1" xfId="0" applyFont="1" applyFill="1" applyBorder="1" applyAlignment="1">
      <alignment horizontal="center"/>
    </xf>
    <xf numFmtId="0" fontId="13" fillId="2" borderId="6" xfId="2" applyFont="1" applyFill="1" applyBorder="1" applyAlignment="1">
      <alignment vertical="center" wrapText="1"/>
    </xf>
    <xf numFmtId="0" fontId="18" fillId="5" borderId="3" xfId="0" applyFont="1" applyFill="1" applyBorder="1" applyAlignment="1">
      <alignment horizontal="center" vertical="center" wrapText="1"/>
    </xf>
    <xf numFmtId="0" fontId="33" fillId="5" borderId="3" xfId="0" applyFont="1" applyFill="1" applyBorder="1" applyAlignment="1">
      <alignment horizontal="left" vertical="center" wrapText="1"/>
    </xf>
    <xf numFmtId="0" fontId="13" fillId="5" borderId="3" xfId="0" applyFont="1" applyFill="1" applyBorder="1" applyAlignment="1">
      <alignment horizontal="center" vertical="center" wrapText="1"/>
    </xf>
    <xf numFmtId="0" fontId="13" fillId="5" borderId="3" xfId="0" applyFont="1" applyFill="1" applyBorder="1" applyAlignment="1">
      <alignment horizontal="center" vertical="center"/>
    </xf>
    <xf numFmtId="0" fontId="13" fillId="5" borderId="3" xfId="0" applyFont="1" applyFill="1" applyBorder="1" applyAlignment="1">
      <alignment horizontal="left" vertical="center" wrapText="1"/>
    </xf>
    <xf numFmtId="0" fontId="13" fillId="2" borderId="3" xfId="1" applyFont="1" applyFill="1" applyBorder="1" applyAlignment="1">
      <alignment horizontal="left" vertical="center" wrapText="1"/>
    </xf>
    <xf numFmtId="0" fontId="13" fillId="2" borderId="3" xfId="1" applyFont="1" applyFill="1" applyBorder="1" applyAlignment="1">
      <alignment horizontal="center" vertical="center" wrapText="1"/>
    </xf>
    <xf numFmtId="0" fontId="18" fillId="2" borderId="3"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11" fillId="2" borderId="3" xfId="0" applyFont="1" applyFill="1" applyBorder="1" applyAlignment="1">
      <alignment horizontal="center" vertical="center"/>
    </xf>
    <xf numFmtId="0" fontId="5" fillId="6" borderId="2" xfId="0" applyFont="1" applyFill="1" applyBorder="1" applyAlignment="1">
      <alignment horizontal="left" vertical="center" wrapText="1"/>
    </xf>
    <xf numFmtId="0" fontId="23" fillId="6" borderId="1" xfId="0" applyFont="1" applyFill="1" applyBorder="1" applyAlignment="1">
      <alignment vertical="center"/>
    </xf>
    <xf numFmtId="0" fontId="13" fillId="2" borderId="2" xfId="0" applyFont="1" applyFill="1" applyBorder="1" applyAlignment="1">
      <alignment horizontal="left" vertical="center" wrapText="1"/>
    </xf>
    <xf numFmtId="0" fontId="13" fillId="4" borderId="1" xfId="0" applyFont="1" applyFill="1" applyBorder="1"/>
    <xf numFmtId="0" fontId="17" fillId="4" borderId="1" xfId="0" applyFont="1" applyFill="1" applyBorder="1" applyAlignment="1">
      <alignment wrapText="1"/>
    </xf>
    <xf numFmtId="0" fontId="13" fillId="4" borderId="1" xfId="0" applyFont="1" applyFill="1" applyBorder="1" applyAlignment="1">
      <alignment horizontal="center"/>
    </xf>
    <xf numFmtId="0" fontId="17" fillId="4" borderId="1" xfId="0" applyFont="1" applyFill="1" applyBorder="1" applyAlignment="1">
      <alignment horizontal="left" vertical="center"/>
    </xf>
    <xf numFmtId="0" fontId="38" fillId="4" borderId="1" xfId="0" applyFont="1" applyFill="1" applyBorder="1" applyAlignment="1">
      <alignment horizontal="center" vertical="center"/>
    </xf>
    <xf numFmtId="3" fontId="17" fillId="4" borderId="1" xfId="0" applyNumberFormat="1" applyFont="1" applyFill="1" applyBorder="1" applyAlignment="1">
      <alignment horizontal="center" vertical="center"/>
    </xf>
    <xf numFmtId="0" fontId="17" fillId="4" borderId="1" xfId="0" applyFont="1" applyFill="1" applyBorder="1" applyAlignment="1">
      <alignment horizontal="left" vertical="center" wrapText="1"/>
    </xf>
    <xf numFmtId="0" fontId="17" fillId="4" borderId="1" xfId="0" applyFont="1" applyFill="1" applyBorder="1" applyAlignment="1">
      <alignment horizontal="center" vertical="center"/>
    </xf>
    <xf numFmtId="0" fontId="17" fillId="2" borderId="1" xfId="0" applyFont="1" applyFill="1" applyBorder="1" applyAlignment="1">
      <alignment horizontal="center" vertical="center"/>
    </xf>
    <xf numFmtId="3" fontId="17" fillId="5" borderId="1" xfId="0" applyNumberFormat="1" applyFont="1" applyFill="1" applyBorder="1" applyAlignment="1">
      <alignment horizontal="center" vertical="center" wrapText="1"/>
    </xf>
    <xf numFmtId="3" fontId="17" fillId="5" borderId="5" xfId="0" applyNumberFormat="1" applyFont="1" applyFill="1" applyBorder="1" applyAlignment="1">
      <alignment horizontal="center" vertical="center" wrapText="1"/>
    </xf>
    <xf numFmtId="3" fontId="17" fillId="5" borderId="3"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0" fontId="1" fillId="0" borderId="0" xfId="0" applyFont="1" applyAlignment="1">
      <alignment horizontal="center" vertical="top"/>
    </xf>
    <xf numFmtId="0" fontId="5" fillId="2" borderId="0" xfId="0" applyFont="1" applyFill="1" applyAlignment="1">
      <alignment horizontal="right"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10" fillId="0" borderId="0" xfId="0" applyFont="1" applyAlignment="1">
      <alignment horizontal="right" vertical="center" wrapText="1"/>
    </xf>
    <xf numFmtId="0" fontId="40" fillId="2" borderId="0" xfId="0" applyFont="1" applyFill="1" applyAlignment="1">
      <alignment horizontal="right" vertical="center" wrapText="1"/>
    </xf>
    <xf numFmtId="0" fontId="41" fillId="0" borderId="0" xfId="0" applyFont="1" applyAlignment="1">
      <alignment horizontal="right" vertical="center" wrapText="1"/>
    </xf>
    <xf numFmtId="0" fontId="17" fillId="2" borderId="0" xfId="0" applyFont="1" applyFill="1" applyAlignment="1">
      <alignment horizontal="center" vertical="center" wrapText="1"/>
    </xf>
    <xf numFmtId="0" fontId="0" fillId="0" borderId="0" xfId="0" applyAlignment="1">
      <alignment horizontal="center" vertical="center" wrapText="1"/>
    </xf>
    <xf numFmtId="0" fontId="5" fillId="5" borderId="3" xfId="0" applyFont="1" applyFill="1" applyBorder="1" applyAlignment="1">
      <alignment horizontal="center" vertical="center" wrapText="1"/>
    </xf>
    <xf numFmtId="0" fontId="0" fillId="0" borderId="2" xfId="0" applyBorder="1" applyAlignment="1">
      <alignment horizontal="center" vertical="center" wrapText="1"/>
    </xf>
    <xf numFmtId="0" fontId="1" fillId="0" borderId="4" xfId="0" applyFont="1" applyBorder="1" applyAlignment="1">
      <alignment horizontal="left" wrapText="1"/>
    </xf>
    <xf numFmtId="0" fontId="1" fillId="0" borderId="0" xfId="0" applyFont="1" applyAlignment="1">
      <alignment horizontal="left" wrapText="1"/>
    </xf>
    <xf numFmtId="0" fontId="1" fillId="0" borderId="4" xfId="0" applyFont="1" applyBorder="1" applyAlignment="1">
      <alignment wrapText="1"/>
    </xf>
    <xf numFmtId="0" fontId="1" fillId="0" borderId="0" xfId="0" applyFont="1" applyAlignment="1"/>
    <xf numFmtId="0" fontId="12" fillId="0" borderId="4" xfId="0" applyFont="1" applyBorder="1" applyAlignment="1">
      <alignment horizontal="left" vertical="center" wrapText="1"/>
    </xf>
    <xf numFmtId="0" fontId="12" fillId="0" borderId="0" xfId="0" applyFont="1" applyAlignment="1">
      <alignment horizontal="left" vertical="center"/>
    </xf>
    <xf numFmtId="0" fontId="4" fillId="4" borderId="3"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2"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11" fillId="5" borderId="3" xfId="0" applyFont="1" applyFill="1" applyBorder="1" applyAlignment="1">
      <alignment horizontal="center" vertical="center" wrapText="1"/>
    </xf>
    <xf numFmtId="0" fontId="39" fillId="5" borderId="3" xfId="0" applyFont="1" applyFill="1" applyBorder="1" applyAlignment="1">
      <alignment horizontal="center" vertical="center" wrapText="1"/>
    </xf>
    <xf numFmtId="0" fontId="0" fillId="5" borderId="2" xfId="0" applyFill="1" applyBorder="1" applyAlignment="1">
      <alignment vertical="center" wrapText="1"/>
    </xf>
    <xf numFmtId="0" fontId="9" fillId="5" borderId="3" xfId="0" applyFont="1" applyFill="1" applyBorder="1" applyAlignment="1">
      <alignment horizontal="center" vertical="center" wrapText="1"/>
    </xf>
    <xf numFmtId="0" fontId="1" fillId="0" borderId="0" xfId="0" applyFont="1" applyAlignment="1">
      <alignment wrapText="1"/>
    </xf>
    <xf numFmtId="0" fontId="23" fillId="2" borderId="0" xfId="0" applyFont="1" applyFill="1" applyAlignment="1">
      <alignment vertical="top" wrapText="1"/>
    </xf>
    <xf numFmtId="0" fontId="38" fillId="5" borderId="3" xfId="0" applyFont="1" applyFill="1" applyBorder="1" applyAlignment="1">
      <alignment horizontal="center" vertical="center" wrapText="1"/>
    </xf>
    <xf numFmtId="0" fontId="38" fillId="5" borderId="2" xfId="0" applyFont="1" applyFill="1" applyBorder="1" applyAlignment="1">
      <alignment horizontal="center" vertical="center" wrapText="1"/>
    </xf>
    <xf numFmtId="0" fontId="1" fillId="0" borderId="0" xfId="0" applyFont="1" applyAlignment="1">
      <alignment horizontal="left" vertical="center" wrapText="1"/>
    </xf>
    <xf numFmtId="0" fontId="4" fillId="2" borderId="0" xfId="2" applyFont="1" applyFill="1" applyAlignment="1">
      <alignment horizontal="right" vertical="center" wrapText="1"/>
    </xf>
    <xf numFmtId="0" fontId="10" fillId="0" borderId="0" xfId="2" applyAlignment="1">
      <alignment horizontal="right" vertical="center" wrapText="1"/>
    </xf>
    <xf numFmtId="0" fontId="4" fillId="2" borderId="0" xfId="0" applyFont="1" applyFill="1" applyAlignment="1">
      <alignment horizontal="right" vertical="center" wrapText="1"/>
    </xf>
    <xf numFmtId="0" fontId="0" fillId="0" borderId="0" xfId="0" applyAlignment="1">
      <alignment horizontal="right" vertical="center" wrapText="1"/>
    </xf>
    <xf numFmtId="49" fontId="17" fillId="4" borderId="3" xfId="0" applyNumberFormat="1" applyFont="1" applyFill="1" applyBorder="1" applyAlignment="1">
      <alignment horizontal="center" vertical="center"/>
    </xf>
    <xf numFmtId="49" fontId="17" fillId="4" borderId="2" xfId="0" applyNumberFormat="1" applyFont="1" applyFill="1" applyBorder="1" applyAlignment="1">
      <alignment horizontal="center" vertical="center"/>
    </xf>
    <xf numFmtId="0" fontId="17" fillId="4" borderId="3"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8" fillId="5" borderId="3" xfId="0" applyFont="1" applyFill="1" applyBorder="1" applyAlignment="1">
      <alignment horizontal="center" vertical="center"/>
    </xf>
    <xf numFmtId="0" fontId="18" fillId="5" borderId="2" xfId="0" applyFont="1" applyFill="1" applyBorder="1" applyAlignment="1">
      <alignment horizontal="center" vertical="center"/>
    </xf>
    <xf numFmtId="0" fontId="5" fillId="4" borderId="3" xfId="0" applyFont="1" applyFill="1" applyBorder="1" applyAlignment="1">
      <alignment horizontal="center"/>
    </xf>
    <xf numFmtId="0" fontId="5" fillId="4" borderId="2" xfId="0" applyFont="1" applyFill="1" applyBorder="1" applyAlignment="1">
      <alignment horizontal="center"/>
    </xf>
    <xf numFmtId="0" fontId="5" fillId="4" borderId="3" xfId="0" applyFont="1" applyFill="1" applyBorder="1" applyAlignment="1">
      <alignment vertical="center" wrapText="1"/>
    </xf>
    <xf numFmtId="0" fontId="10" fillId="0" borderId="2" xfId="0" applyFont="1" applyBorder="1" applyAlignment="1">
      <alignment vertical="center" wrapText="1"/>
    </xf>
    <xf numFmtId="49" fontId="4" fillId="4" borderId="3" xfId="0" applyNumberFormat="1" applyFont="1" applyFill="1" applyBorder="1" applyAlignment="1">
      <alignment horizontal="center" vertical="center"/>
    </xf>
    <xf numFmtId="49" fontId="4" fillId="4" borderId="2" xfId="0" applyNumberFormat="1" applyFont="1" applyFill="1" applyBorder="1" applyAlignment="1">
      <alignment horizontal="center" vertical="center"/>
    </xf>
  </cellXfs>
  <cellStyles count="4">
    <cellStyle name="Check Cell" xfId="3" builtinId="23"/>
    <cellStyle name="Normal" xfId="0" builtinId="0"/>
    <cellStyle name="Normal 2" xfId="1" xr:uid="{00000000-0005-0000-0000-000002000000}"/>
    <cellStyle name="Normal 3" xfId="2" xr:uid="{00000000-0005-0000-0000-000003000000}"/>
  </cellStyles>
  <dxfs count="0"/>
  <tableStyles count="0" defaultTableStyle="TableStyleMedium9" defaultPivotStyle="PivotStyleLight16"/>
  <colors>
    <mruColors>
      <color rgb="FFCCFF33"/>
      <color rgb="FF0000FF"/>
      <color rgb="FFFFCC66"/>
      <color rgb="FFFF66FF"/>
      <color rgb="FFCCFFCC"/>
      <color rgb="FF99FFCC"/>
      <color rgb="FFB5FDC1"/>
      <color rgb="FFB7FBBD"/>
      <color rgb="FFFF00FF"/>
      <color rgb="FFE7D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ita.ruzicka\AppData\Local\Microsoft\Windows\INetCache\Content.Outlook\DJD0C9ZG\Papildinats_1.%20Pielikums_LIAA_Darbibas_plans_2022_gada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ita.ruzicka\AppData\Local\Microsoft\Windows\INetCache\Content.Outlook\DJD0C9ZG\TurD_1.%20Pielikums_LIAA_Darbibas_plans_2022_gad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A darbības plāns "/>
    </sheetNames>
    <sheetDataSet>
      <sheetData sheetId="0">
        <row r="95">
          <cell r="H95" t="str">
            <v>skaits</v>
          </cell>
        </row>
        <row r="96">
          <cell r="H96" t="str">
            <v>skaits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A darbības plāns "/>
    </sheetNames>
    <sheetDataSet>
      <sheetData sheetId="0">
        <row r="113">
          <cell r="G113" t="str">
            <v>Veikta analīze sadarbībā ar Centrālo statistikas pārvaldi par pieejamajiem datiem (datu veidi, datu ieguves termiņi) un apkopota informācija par nozarē nepieciešamajiem statistikas datiem</v>
          </cell>
          <cell r="H113" t="str">
            <v>skaits</v>
          </cell>
          <cell r="I113">
            <v>1</v>
          </cell>
        </row>
        <row r="114">
          <cell r="G114" t="str">
            <v>Veikta ienākošā tūrisma izmaiņu analīze Igaunijā un Lietuvā, prezentējot to Latvijas Tūrisma konsultatīvās padomes Mārketinga un produktu attīstības apakšgrupas sēdē</v>
          </cell>
          <cell r="H114" t="str">
            <v>skaits</v>
          </cell>
          <cell r="I114">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274"/>
  <sheetViews>
    <sheetView tabSelected="1" zoomScaleNormal="100" zoomScaleSheetLayoutView="80" zoomScalePageLayoutView="80" workbookViewId="0">
      <selection activeCell="J261" sqref="J261"/>
    </sheetView>
  </sheetViews>
  <sheetFormatPr defaultColWidth="9.109375" defaultRowHeight="13.2"/>
  <cols>
    <col min="1" max="1" width="9" style="1" customWidth="1"/>
    <col min="2" max="2" width="20.88671875" style="1" customWidth="1"/>
    <col min="3" max="3" width="19.44140625" style="1" customWidth="1"/>
    <col min="4" max="4" width="29.44140625" style="1" customWidth="1"/>
    <col min="5" max="5" width="14.88671875" style="1" customWidth="1"/>
    <col min="6" max="6" width="14.109375" style="1" customWidth="1"/>
    <col min="7" max="7" width="68.5546875" style="1" customWidth="1"/>
    <col min="8" max="8" width="21.88671875" style="1" customWidth="1"/>
    <col min="9" max="9" width="24.44140625" style="1" customWidth="1"/>
    <col min="10" max="10" width="18.5546875" style="1" customWidth="1"/>
    <col min="11" max="11" width="20.5546875" style="1" customWidth="1"/>
    <col min="12" max="12" width="17" style="1" customWidth="1"/>
    <col min="13" max="13" width="13.6640625" style="1" customWidth="1"/>
    <col min="14" max="16384" width="9.109375" style="1"/>
  </cols>
  <sheetData>
    <row r="1" spans="1:16" s="2" customFormat="1" ht="18" customHeight="1">
      <c r="B1" s="398" t="s">
        <v>530</v>
      </c>
      <c r="C1" s="398"/>
      <c r="D1" s="398"/>
      <c r="E1" s="398"/>
      <c r="F1" s="398"/>
      <c r="G1" s="398"/>
      <c r="H1" s="398"/>
      <c r="I1" s="398"/>
      <c r="J1" s="398"/>
      <c r="K1" s="398"/>
      <c r="L1" s="100"/>
      <c r="M1" s="100"/>
      <c r="N1" s="100"/>
      <c r="O1" s="100"/>
      <c r="P1" s="100"/>
    </row>
    <row r="2" spans="1:16" s="2" customFormat="1" ht="18" customHeight="1">
      <c r="B2" s="340"/>
      <c r="C2" s="340"/>
      <c r="D2" s="340"/>
      <c r="E2" s="340"/>
      <c r="F2" s="340"/>
      <c r="G2" s="340"/>
      <c r="H2" s="340"/>
      <c r="I2" s="340"/>
      <c r="J2" s="398" t="s">
        <v>567</v>
      </c>
      <c r="K2" s="404"/>
      <c r="L2" s="100"/>
      <c r="M2" s="100"/>
      <c r="N2" s="100"/>
      <c r="O2" s="100"/>
      <c r="P2" s="100"/>
    </row>
    <row r="3" spans="1:16" s="2" customFormat="1" ht="18" customHeight="1">
      <c r="B3" s="336"/>
      <c r="C3" s="336"/>
      <c r="D3" s="336"/>
      <c r="E3" s="336"/>
      <c r="F3" s="336"/>
      <c r="G3" s="336"/>
      <c r="H3" s="336"/>
      <c r="I3" s="336"/>
      <c r="J3" s="336"/>
      <c r="K3" s="339" t="s">
        <v>568</v>
      </c>
      <c r="L3" s="100"/>
      <c r="M3" s="100"/>
      <c r="N3" s="100"/>
      <c r="O3" s="100"/>
      <c r="P3" s="100"/>
    </row>
    <row r="4" spans="1:16" s="2" customFormat="1" ht="18" customHeight="1">
      <c r="B4" s="336"/>
      <c r="C4" s="336"/>
      <c r="D4" s="336"/>
      <c r="E4" s="336"/>
      <c r="F4" s="336"/>
      <c r="G4" s="336"/>
      <c r="H4" s="336"/>
      <c r="I4" s="336"/>
      <c r="J4" s="405" t="s">
        <v>531</v>
      </c>
      <c r="K4" s="406"/>
      <c r="L4" s="100"/>
      <c r="M4" s="100"/>
      <c r="N4" s="100"/>
      <c r="O4" s="100"/>
      <c r="P4" s="100"/>
    </row>
    <row r="5" spans="1:16" s="2" customFormat="1" ht="18" customHeight="1">
      <c r="B5" s="336"/>
      <c r="C5" s="336"/>
      <c r="D5" s="336"/>
      <c r="E5" s="336"/>
      <c r="F5" s="336"/>
      <c r="G5" s="407" t="s">
        <v>634</v>
      </c>
      <c r="H5" s="408"/>
      <c r="I5" s="336"/>
      <c r="J5" s="336"/>
      <c r="K5" s="336"/>
      <c r="L5" s="100"/>
      <c r="M5" s="100"/>
      <c r="N5" s="100"/>
      <c r="O5" s="100"/>
      <c r="P5" s="100"/>
    </row>
    <row r="6" spans="1:16" s="2" customFormat="1" ht="20.25" customHeight="1">
      <c r="A6" s="139"/>
      <c r="B6" s="397"/>
      <c r="C6" s="397"/>
      <c r="D6" s="397"/>
      <c r="E6" s="397"/>
      <c r="F6" s="397"/>
      <c r="G6" s="397"/>
      <c r="H6" s="397"/>
      <c r="I6" s="397"/>
      <c r="J6" s="397"/>
      <c r="K6" s="28"/>
      <c r="L6" s="43"/>
      <c r="M6" s="43"/>
    </row>
    <row r="7" spans="1:16" ht="98.25" customHeight="1">
      <c r="A7" s="5" t="s">
        <v>0</v>
      </c>
      <c r="B7" s="5" t="s">
        <v>1</v>
      </c>
      <c r="C7" s="5" t="s">
        <v>349</v>
      </c>
      <c r="D7" s="5" t="s">
        <v>2</v>
      </c>
      <c r="E7" s="8" t="s">
        <v>3</v>
      </c>
      <c r="F7" s="5" t="s">
        <v>4</v>
      </c>
      <c r="G7" s="6" t="s">
        <v>5</v>
      </c>
      <c r="H7" s="7" t="s">
        <v>6</v>
      </c>
      <c r="I7" s="5" t="s">
        <v>7</v>
      </c>
      <c r="J7" s="8" t="s">
        <v>8</v>
      </c>
      <c r="K7" s="8" t="s">
        <v>9</v>
      </c>
      <c r="L7" s="28"/>
      <c r="M7" s="139"/>
      <c r="N7" s="139"/>
      <c r="O7" s="139"/>
      <c r="P7" s="139"/>
    </row>
    <row r="8" spans="1:16" ht="25.5" customHeight="1">
      <c r="A8" s="26"/>
      <c r="B8" s="4">
        <v>1</v>
      </c>
      <c r="C8" s="4">
        <v>2</v>
      </c>
      <c r="D8" s="4">
        <v>3</v>
      </c>
      <c r="E8" s="4">
        <v>4</v>
      </c>
      <c r="F8" s="4">
        <v>5</v>
      </c>
      <c r="G8" s="4">
        <v>6</v>
      </c>
      <c r="H8" s="4">
        <v>7</v>
      </c>
      <c r="I8" s="4">
        <v>8</v>
      </c>
      <c r="J8" s="166">
        <v>9</v>
      </c>
      <c r="K8" s="166">
        <v>10</v>
      </c>
      <c r="L8" s="28"/>
      <c r="M8" s="28"/>
      <c r="N8" s="139"/>
      <c r="O8" s="139"/>
      <c r="P8" s="139"/>
    </row>
    <row r="9" spans="1:16" ht="28.5" customHeight="1">
      <c r="A9" s="417" t="s">
        <v>10</v>
      </c>
      <c r="B9" s="10"/>
      <c r="C9" s="10"/>
      <c r="D9" s="419" t="s">
        <v>11</v>
      </c>
      <c r="E9" s="11"/>
      <c r="F9" s="12"/>
      <c r="G9" s="29" t="s">
        <v>12</v>
      </c>
      <c r="H9" s="30" t="s">
        <v>13</v>
      </c>
      <c r="I9" s="32" t="s">
        <v>14</v>
      </c>
      <c r="J9" s="32">
        <v>1105807</v>
      </c>
      <c r="K9" s="27"/>
      <c r="L9" s="139"/>
      <c r="M9" s="139"/>
      <c r="N9" s="139"/>
      <c r="O9" s="139"/>
      <c r="P9" s="139"/>
    </row>
    <row r="10" spans="1:16" ht="33.9" customHeight="1">
      <c r="A10" s="418"/>
      <c r="B10" s="10"/>
      <c r="C10" s="10"/>
      <c r="D10" s="420"/>
      <c r="E10" s="11"/>
      <c r="F10" s="12"/>
      <c r="G10" s="33" t="s">
        <v>15</v>
      </c>
      <c r="H10" s="31" t="s">
        <v>16</v>
      </c>
      <c r="I10" s="32">
        <v>51</v>
      </c>
      <c r="J10" s="32" t="s">
        <v>14</v>
      </c>
      <c r="K10" s="27"/>
      <c r="L10" s="60"/>
      <c r="M10" s="139"/>
      <c r="N10" s="139"/>
      <c r="O10" s="139"/>
      <c r="P10" s="139"/>
    </row>
    <row r="11" spans="1:16" ht="46.2" customHeight="1">
      <c r="A11" s="37" t="s">
        <v>17</v>
      </c>
      <c r="B11" s="199"/>
      <c r="C11" s="53"/>
      <c r="D11" s="40" t="s">
        <v>11</v>
      </c>
      <c r="E11" s="53"/>
      <c r="F11" s="219"/>
      <c r="G11" s="54" t="s">
        <v>18</v>
      </c>
      <c r="H11" s="54"/>
      <c r="I11" s="46"/>
      <c r="J11" s="46"/>
      <c r="K11" s="399" t="s">
        <v>392</v>
      </c>
      <c r="L11" s="139"/>
      <c r="M11" s="139"/>
      <c r="N11" s="139"/>
      <c r="O11" s="139"/>
      <c r="P11" s="139"/>
    </row>
    <row r="12" spans="1:16" ht="34.5" customHeight="1">
      <c r="A12" s="37" t="s">
        <v>19</v>
      </c>
      <c r="B12" s="199"/>
      <c r="C12" s="53"/>
      <c r="D12" s="40" t="s">
        <v>11</v>
      </c>
      <c r="E12" s="53"/>
      <c r="F12" s="68" t="s">
        <v>394</v>
      </c>
      <c r="G12" s="54" t="s">
        <v>20</v>
      </c>
      <c r="H12" s="199" t="s">
        <v>16</v>
      </c>
      <c r="I12" s="46">
        <v>4</v>
      </c>
      <c r="J12" s="46"/>
      <c r="K12" s="401"/>
      <c r="L12" s="139"/>
      <c r="M12" s="139"/>
      <c r="N12" s="139"/>
      <c r="O12" s="139"/>
      <c r="P12" s="139"/>
    </row>
    <row r="13" spans="1:16" s="139" customFormat="1" ht="34.799999999999997" customHeight="1">
      <c r="A13" s="37" t="s">
        <v>397</v>
      </c>
      <c r="B13" s="199"/>
      <c r="C13" s="173"/>
      <c r="D13" s="40" t="s">
        <v>11</v>
      </c>
      <c r="E13" s="53"/>
      <c r="F13" s="68"/>
      <c r="G13" s="54" t="s">
        <v>393</v>
      </c>
      <c r="H13" s="199" t="s">
        <v>16</v>
      </c>
      <c r="I13" s="46">
        <v>12</v>
      </c>
      <c r="J13" s="46"/>
      <c r="K13" s="401"/>
    </row>
    <row r="14" spans="1:16" s="139" customFormat="1" ht="39.9" customHeight="1">
      <c r="A14" s="37" t="s">
        <v>21</v>
      </c>
      <c r="B14" s="199"/>
      <c r="C14" s="173"/>
      <c r="D14" s="40" t="s">
        <v>11</v>
      </c>
      <c r="E14" s="53"/>
      <c r="F14" s="101"/>
      <c r="G14" s="54" t="s">
        <v>361</v>
      </c>
      <c r="H14" s="199"/>
      <c r="I14" s="46"/>
      <c r="J14" s="46"/>
      <c r="K14" s="401"/>
    </row>
    <row r="15" spans="1:16" s="139" customFormat="1" ht="35.4" customHeight="1">
      <c r="A15" s="37" t="s">
        <v>23</v>
      </c>
      <c r="B15" s="199"/>
      <c r="C15" s="173"/>
      <c r="D15" s="40" t="s">
        <v>11</v>
      </c>
      <c r="E15" s="53"/>
      <c r="F15" s="68" t="s">
        <v>396</v>
      </c>
      <c r="G15" s="103" t="s">
        <v>20</v>
      </c>
      <c r="H15" s="199" t="s">
        <v>16</v>
      </c>
      <c r="I15" s="46">
        <v>81</v>
      </c>
      <c r="J15" s="46"/>
      <c r="K15" s="400"/>
    </row>
    <row r="16" spans="1:16" s="80" customFormat="1" ht="34.200000000000003" customHeight="1">
      <c r="A16" s="37" t="s">
        <v>362</v>
      </c>
      <c r="B16" s="199"/>
      <c r="C16" s="173"/>
      <c r="D16" s="40" t="s">
        <v>11</v>
      </c>
      <c r="E16" s="53"/>
      <c r="F16" s="53"/>
      <c r="G16" s="54" t="s">
        <v>22</v>
      </c>
      <c r="H16" s="199"/>
      <c r="I16" s="46"/>
      <c r="J16" s="46"/>
      <c r="K16" s="399" t="s">
        <v>635</v>
      </c>
      <c r="L16" s="139"/>
      <c r="M16" s="139"/>
      <c r="N16" s="139"/>
      <c r="O16" s="139"/>
      <c r="P16" s="139"/>
    </row>
    <row r="17" spans="1:16" s="139" customFormat="1" ht="34.200000000000003" customHeight="1">
      <c r="A17" s="202" t="s">
        <v>372</v>
      </c>
      <c r="B17" s="96"/>
      <c r="C17" s="102"/>
      <c r="D17" s="40" t="s">
        <v>11</v>
      </c>
      <c r="E17" s="53"/>
      <c r="F17" s="53" t="s">
        <v>395</v>
      </c>
      <c r="G17" s="54" t="s">
        <v>24</v>
      </c>
      <c r="H17" s="199" t="s">
        <v>16</v>
      </c>
      <c r="I17" s="46">
        <v>6</v>
      </c>
      <c r="J17" s="46"/>
      <c r="K17" s="400"/>
    </row>
    <row r="18" spans="1:16" s="139" customFormat="1" ht="36.6" customHeight="1">
      <c r="A18" s="202" t="s">
        <v>370</v>
      </c>
      <c r="B18" s="96"/>
      <c r="C18" s="102"/>
      <c r="D18" s="40" t="s">
        <v>11</v>
      </c>
      <c r="E18" s="53"/>
      <c r="F18" s="53"/>
      <c r="G18" s="54" t="s">
        <v>373</v>
      </c>
      <c r="H18" s="199" t="s">
        <v>16</v>
      </c>
      <c r="I18" s="46">
        <v>100</v>
      </c>
      <c r="J18" s="46"/>
      <c r="K18" s="68" t="s">
        <v>392</v>
      </c>
    </row>
    <row r="19" spans="1:16" s="139" customFormat="1" ht="46.8">
      <c r="A19" s="364" t="s">
        <v>371</v>
      </c>
      <c r="B19" s="96"/>
      <c r="C19" s="102"/>
      <c r="D19" s="40" t="s">
        <v>11</v>
      </c>
      <c r="E19" s="53"/>
      <c r="F19" s="53"/>
      <c r="G19" s="218" t="s">
        <v>479</v>
      </c>
      <c r="H19" s="337" t="s">
        <v>16</v>
      </c>
      <c r="I19" s="46">
        <v>28</v>
      </c>
      <c r="J19" s="46"/>
      <c r="K19" s="366" t="s">
        <v>612</v>
      </c>
    </row>
    <row r="20" spans="1:16" s="139" customFormat="1" ht="58.8" customHeight="1">
      <c r="A20" s="364" t="s">
        <v>636</v>
      </c>
      <c r="B20" s="96"/>
      <c r="C20" s="102"/>
      <c r="D20" s="40" t="s">
        <v>11</v>
      </c>
      <c r="E20" s="53"/>
      <c r="F20" s="53"/>
      <c r="G20" s="103" t="s">
        <v>618</v>
      </c>
      <c r="H20" s="215" t="s">
        <v>16</v>
      </c>
      <c r="I20" s="216">
        <v>80</v>
      </c>
      <c r="J20" s="217"/>
      <c r="K20" s="53" t="s">
        <v>622</v>
      </c>
    </row>
    <row r="21" spans="1:16" s="48" customFormat="1" ht="30" customHeight="1">
      <c r="A21" s="419" t="s">
        <v>25</v>
      </c>
      <c r="B21" s="333"/>
      <c r="C21" s="334"/>
      <c r="D21" s="421" t="s">
        <v>26</v>
      </c>
      <c r="E21" s="328"/>
      <c r="F21" s="329"/>
      <c r="G21" s="330" t="s">
        <v>12</v>
      </c>
      <c r="H21" s="328" t="s">
        <v>13</v>
      </c>
      <c r="I21" s="32" t="s">
        <v>14</v>
      </c>
      <c r="J21" s="335">
        <v>8611333</v>
      </c>
      <c r="K21" s="333"/>
      <c r="L21" s="139"/>
      <c r="M21" s="139"/>
      <c r="N21" s="139"/>
      <c r="O21" s="139"/>
      <c r="P21" s="139"/>
    </row>
    <row r="22" spans="1:16" ht="26.25" customHeight="1">
      <c r="A22" s="420"/>
      <c r="B22" s="333"/>
      <c r="C22" s="13"/>
      <c r="D22" s="422"/>
      <c r="E22" s="328"/>
      <c r="F22" s="329"/>
      <c r="G22" s="331" t="s">
        <v>15</v>
      </c>
      <c r="H22" s="328" t="s">
        <v>16</v>
      </c>
      <c r="I22" s="335">
        <v>85</v>
      </c>
      <c r="J22" s="32" t="s">
        <v>14</v>
      </c>
      <c r="K22" s="333"/>
      <c r="L22" s="61"/>
      <c r="M22" s="139"/>
      <c r="N22" s="139"/>
      <c r="O22" s="139"/>
      <c r="P22" s="139"/>
    </row>
    <row r="23" spans="1:16" ht="25.5" customHeight="1">
      <c r="A23" s="22"/>
      <c r="B23" s="157"/>
      <c r="C23" s="20"/>
      <c r="D23" s="50" t="s">
        <v>27</v>
      </c>
      <c r="E23" s="20"/>
      <c r="F23" s="320"/>
      <c r="G23" s="21"/>
      <c r="H23" s="157"/>
      <c r="I23" s="49"/>
      <c r="J23" s="49"/>
      <c r="K23" s="157"/>
      <c r="L23" s="139"/>
      <c r="M23" s="139"/>
      <c r="N23" s="139"/>
      <c r="O23" s="139"/>
      <c r="P23" s="139"/>
    </row>
    <row r="24" spans="1:16" ht="31.2">
      <c r="A24" s="423" t="s">
        <v>28</v>
      </c>
      <c r="B24" s="40" t="s">
        <v>29</v>
      </c>
      <c r="C24" s="53"/>
      <c r="D24" s="47" t="s">
        <v>26</v>
      </c>
      <c r="E24" s="53"/>
      <c r="F24" s="199" t="s">
        <v>30</v>
      </c>
      <c r="G24" s="54" t="s">
        <v>542</v>
      </c>
      <c r="H24" s="399" t="s">
        <v>31</v>
      </c>
      <c r="I24" s="402">
        <v>21</v>
      </c>
      <c r="J24" s="238">
        <f>576592+360776+410076+811990+9000</f>
        <v>2168434</v>
      </c>
      <c r="K24" s="199" t="s">
        <v>32</v>
      </c>
      <c r="L24" s="139"/>
      <c r="M24" s="139"/>
      <c r="N24" s="139"/>
      <c r="O24" s="139"/>
      <c r="P24" s="139"/>
    </row>
    <row r="25" spans="1:16" s="139" customFormat="1" ht="56.25" customHeight="1">
      <c r="A25" s="424"/>
      <c r="B25" s="40"/>
      <c r="C25" s="342" t="s">
        <v>655</v>
      </c>
      <c r="D25" s="119" t="s">
        <v>26</v>
      </c>
      <c r="E25" s="240"/>
      <c r="F25" s="338"/>
      <c r="G25" s="239" t="s">
        <v>378</v>
      </c>
      <c r="H25" s="400"/>
      <c r="I25" s="403"/>
      <c r="J25" s="104">
        <v>1231066</v>
      </c>
      <c r="K25" s="341" t="s">
        <v>379</v>
      </c>
    </row>
    <row r="26" spans="1:16" s="62" customFormat="1" ht="56.4" customHeight="1">
      <c r="A26" s="37" t="s">
        <v>33</v>
      </c>
      <c r="B26" s="344"/>
      <c r="C26" s="342" t="s">
        <v>655</v>
      </c>
      <c r="D26" s="119" t="s">
        <v>26</v>
      </c>
      <c r="E26" s="240"/>
      <c r="F26" s="338" t="s">
        <v>656</v>
      </c>
      <c r="G26" s="103" t="s">
        <v>657</v>
      </c>
      <c r="H26" s="261" t="s">
        <v>490</v>
      </c>
      <c r="I26" s="66">
        <v>200</v>
      </c>
      <c r="J26" s="104"/>
      <c r="K26" s="214" t="s">
        <v>32</v>
      </c>
      <c r="L26" s="139"/>
    </row>
    <row r="27" spans="1:16" s="78" customFormat="1" ht="57" customHeight="1">
      <c r="A27" s="37" t="s">
        <v>34</v>
      </c>
      <c r="B27" s="199"/>
      <c r="C27" s="66"/>
      <c r="D27" s="119" t="s">
        <v>26</v>
      </c>
      <c r="E27" s="240"/>
      <c r="F27" s="338"/>
      <c r="G27" s="103" t="s">
        <v>543</v>
      </c>
      <c r="H27" s="343"/>
      <c r="I27" s="102"/>
      <c r="J27" s="104"/>
      <c r="K27" s="261"/>
      <c r="L27" s="139"/>
    </row>
    <row r="28" spans="1:16" s="78" customFormat="1" ht="47.25" customHeight="1">
      <c r="A28" s="37" t="s">
        <v>35</v>
      </c>
      <c r="B28" s="199"/>
      <c r="C28" s="53"/>
      <c r="D28" s="47" t="s">
        <v>26</v>
      </c>
      <c r="E28" s="173"/>
      <c r="F28" s="199"/>
      <c r="G28" s="103" t="s">
        <v>36</v>
      </c>
      <c r="H28" s="221" t="s">
        <v>37</v>
      </c>
      <c r="I28" s="223" t="s">
        <v>413</v>
      </c>
      <c r="J28" s="222"/>
      <c r="K28" s="68" t="s">
        <v>38</v>
      </c>
      <c r="L28" s="139"/>
    </row>
    <row r="29" spans="1:16" s="88" customFormat="1" ht="65.25" customHeight="1">
      <c r="A29" s="37" t="s">
        <v>39</v>
      </c>
      <c r="B29" s="199"/>
      <c r="C29" s="53"/>
      <c r="D29" s="47" t="s">
        <v>26</v>
      </c>
      <c r="E29" s="53"/>
      <c r="F29" s="199"/>
      <c r="G29" s="103" t="s">
        <v>654</v>
      </c>
      <c r="H29" s="221" t="s">
        <v>414</v>
      </c>
      <c r="I29" s="223" t="s">
        <v>399</v>
      </c>
      <c r="J29" s="222"/>
      <c r="K29" s="68" t="s">
        <v>38</v>
      </c>
      <c r="L29" s="139"/>
    </row>
    <row r="30" spans="1:16" s="88" customFormat="1" ht="67.5" customHeight="1">
      <c r="A30" s="37" t="s">
        <v>40</v>
      </c>
      <c r="B30" s="199"/>
      <c r="C30" s="53"/>
      <c r="D30" s="47" t="s">
        <v>26</v>
      </c>
      <c r="E30" s="53"/>
      <c r="F30" s="199"/>
      <c r="G30" s="103" t="s">
        <v>41</v>
      </c>
      <c r="H30" s="221" t="s">
        <v>42</v>
      </c>
      <c r="I30" s="68" t="s">
        <v>398</v>
      </c>
      <c r="J30" s="222"/>
      <c r="K30" s="68" t="s">
        <v>43</v>
      </c>
      <c r="L30" s="139"/>
    </row>
    <row r="31" spans="1:16" s="85" customFormat="1" ht="54.75" customHeight="1">
      <c r="A31" s="37" t="s">
        <v>44</v>
      </c>
      <c r="B31" s="199"/>
      <c r="C31" s="53"/>
      <c r="D31" s="47" t="s">
        <v>26</v>
      </c>
      <c r="E31" s="53"/>
      <c r="F31" s="199"/>
      <c r="G31" s="103" t="s">
        <v>45</v>
      </c>
      <c r="H31" s="105" t="s">
        <v>46</v>
      </c>
      <c r="I31" s="68" t="s">
        <v>400</v>
      </c>
      <c r="J31" s="224"/>
      <c r="K31" s="68" t="s">
        <v>43</v>
      </c>
      <c r="L31" s="139"/>
    </row>
    <row r="32" spans="1:16" s="85" customFormat="1" ht="74.400000000000006" customHeight="1">
      <c r="A32" s="37" t="s">
        <v>47</v>
      </c>
      <c r="B32" s="199"/>
      <c r="C32" s="53"/>
      <c r="D32" s="47" t="s">
        <v>26</v>
      </c>
      <c r="E32" s="173"/>
      <c r="F32" s="199"/>
      <c r="G32" s="103" t="s">
        <v>417</v>
      </c>
      <c r="H32" s="105" t="s">
        <v>416</v>
      </c>
      <c r="I32" s="230" t="s">
        <v>415</v>
      </c>
      <c r="J32" s="224"/>
      <c r="K32" s="68" t="s">
        <v>38</v>
      </c>
      <c r="L32" s="139"/>
    </row>
    <row r="33" spans="1:13" s="86" customFormat="1" ht="71.25" customHeight="1">
      <c r="A33" s="37" t="s">
        <v>48</v>
      </c>
      <c r="B33" s="199"/>
      <c r="C33" s="53"/>
      <c r="D33" s="47" t="s">
        <v>26</v>
      </c>
      <c r="E33" s="173"/>
      <c r="F33" s="199"/>
      <c r="G33" s="54" t="s">
        <v>331</v>
      </c>
      <c r="H33" s="37" t="s">
        <v>49</v>
      </c>
      <c r="I33" s="53" t="s">
        <v>401</v>
      </c>
      <c r="J33" s="224"/>
      <c r="K33" s="53" t="s">
        <v>43</v>
      </c>
      <c r="L33" s="139"/>
    </row>
    <row r="34" spans="1:13" s="78" customFormat="1" ht="52.5" customHeight="1">
      <c r="A34" s="37" t="s">
        <v>50</v>
      </c>
      <c r="B34" s="199"/>
      <c r="C34" s="53"/>
      <c r="D34" s="47" t="s">
        <v>26</v>
      </c>
      <c r="E34" s="173"/>
      <c r="F34" s="199"/>
      <c r="G34" s="54" t="s">
        <v>402</v>
      </c>
      <c r="H34" s="199" t="s">
        <v>51</v>
      </c>
      <c r="I34" s="199">
        <v>300</v>
      </c>
      <c r="J34" s="224"/>
      <c r="K34" s="53" t="s">
        <v>43</v>
      </c>
      <c r="L34" s="139"/>
    </row>
    <row r="35" spans="1:13" s="78" customFormat="1" ht="40.5" customHeight="1">
      <c r="A35" s="37" t="s">
        <v>52</v>
      </c>
      <c r="B35" s="199"/>
      <c r="C35" s="53"/>
      <c r="D35" s="47" t="s">
        <v>26</v>
      </c>
      <c r="E35" s="173"/>
      <c r="F35" s="199"/>
      <c r="G35" s="103" t="s">
        <v>658</v>
      </c>
      <c r="H35" s="199" t="s">
        <v>53</v>
      </c>
      <c r="I35" s="199">
        <v>150</v>
      </c>
      <c r="J35" s="224"/>
      <c r="K35" s="53" t="s">
        <v>43</v>
      </c>
      <c r="L35" s="139"/>
    </row>
    <row r="36" spans="1:13" s="78" customFormat="1" ht="50.25" customHeight="1">
      <c r="A36" s="37" t="s">
        <v>54</v>
      </c>
      <c r="B36" s="199"/>
      <c r="C36" s="53"/>
      <c r="D36" s="47" t="s">
        <v>26</v>
      </c>
      <c r="E36" s="173"/>
      <c r="F36" s="199"/>
      <c r="G36" s="225" t="s">
        <v>55</v>
      </c>
      <c r="H36" s="106" t="s">
        <v>56</v>
      </c>
      <c r="I36" s="226" t="s">
        <v>403</v>
      </c>
      <c r="J36" s="224"/>
      <c r="K36" s="53" t="s">
        <v>43</v>
      </c>
      <c r="L36" s="139"/>
    </row>
    <row r="37" spans="1:13" s="78" customFormat="1" ht="45.75" customHeight="1">
      <c r="A37" s="37" t="s">
        <v>57</v>
      </c>
      <c r="B37" s="199"/>
      <c r="C37" s="53"/>
      <c r="D37" s="47" t="s">
        <v>26</v>
      </c>
      <c r="E37" s="173"/>
      <c r="F37" s="199"/>
      <c r="G37" s="103" t="s">
        <v>480</v>
      </c>
      <c r="H37" s="68" t="s">
        <v>51</v>
      </c>
      <c r="I37" s="66">
        <v>100</v>
      </c>
      <c r="J37" s="224"/>
      <c r="K37" s="68" t="s">
        <v>659</v>
      </c>
      <c r="L37" s="139"/>
    </row>
    <row r="38" spans="1:13" s="78" customFormat="1" ht="51" customHeight="1">
      <c r="A38" s="108" t="s">
        <v>58</v>
      </c>
      <c r="B38" s="52"/>
      <c r="C38" s="51"/>
      <c r="D38" s="47" t="s">
        <v>26</v>
      </c>
      <c r="E38" s="199"/>
      <c r="F38" s="199"/>
      <c r="G38" s="227" t="s">
        <v>59</v>
      </c>
      <c r="H38" s="199"/>
      <c r="I38" s="199"/>
      <c r="J38" s="228"/>
      <c r="K38" s="214" t="s">
        <v>62</v>
      </c>
      <c r="L38" s="139"/>
    </row>
    <row r="39" spans="1:13" ht="52.5" customHeight="1">
      <c r="A39" s="108" t="s">
        <v>60</v>
      </c>
      <c r="B39" s="47" t="s">
        <v>29</v>
      </c>
      <c r="C39" s="51"/>
      <c r="D39" s="47" t="s">
        <v>26</v>
      </c>
      <c r="E39" s="199"/>
      <c r="F39" s="105" t="s">
        <v>670</v>
      </c>
      <c r="G39" s="241" t="s">
        <v>61</v>
      </c>
      <c r="H39" s="199" t="s">
        <v>16</v>
      </c>
      <c r="I39" s="199" t="s">
        <v>485</v>
      </c>
      <c r="J39" s="228"/>
      <c r="K39" s="53" t="s">
        <v>62</v>
      </c>
      <c r="L39" s="28"/>
    </row>
    <row r="40" spans="1:13" ht="69" customHeight="1">
      <c r="A40" s="108" t="s">
        <v>63</v>
      </c>
      <c r="B40" s="52"/>
      <c r="C40" s="51"/>
      <c r="D40" s="47" t="s">
        <v>26</v>
      </c>
      <c r="E40" s="199"/>
      <c r="F40" s="109"/>
      <c r="G40" s="229" t="s">
        <v>332</v>
      </c>
      <c r="H40" s="66" t="s">
        <v>64</v>
      </c>
      <c r="I40" s="230" t="s">
        <v>404</v>
      </c>
      <c r="J40" s="231"/>
      <c r="K40" s="53" t="s">
        <v>62</v>
      </c>
      <c r="L40" s="139"/>
    </row>
    <row r="41" spans="1:13" s="78" customFormat="1" ht="46.5" customHeight="1">
      <c r="A41" s="108" t="s">
        <v>65</v>
      </c>
      <c r="B41" s="52"/>
      <c r="C41" s="51"/>
      <c r="D41" s="47" t="s">
        <v>26</v>
      </c>
      <c r="E41" s="199"/>
      <c r="F41" s="95"/>
      <c r="G41" s="229" t="s">
        <v>637</v>
      </c>
      <c r="H41" s="68" t="s">
        <v>638</v>
      </c>
      <c r="I41" s="230" t="s">
        <v>405</v>
      </c>
      <c r="J41" s="231"/>
      <c r="K41" s="199" t="s">
        <v>62</v>
      </c>
      <c r="L41" s="139"/>
    </row>
    <row r="42" spans="1:13" s="78" customFormat="1" ht="54" customHeight="1">
      <c r="A42" s="108" t="s">
        <v>66</v>
      </c>
      <c r="B42" s="52"/>
      <c r="C42" s="51"/>
      <c r="D42" s="47" t="s">
        <v>26</v>
      </c>
      <c r="E42" s="199"/>
      <c r="F42" s="199" t="s">
        <v>67</v>
      </c>
      <c r="G42" s="229" t="s">
        <v>374</v>
      </c>
      <c r="H42" s="242" t="s">
        <v>639</v>
      </c>
      <c r="I42" s="345">
        <v>945</v>
      </c>
      <c r="J42" s="224"/>
      <c r="K42" s="53" t="s">
        <v>62</v>
      </c>
      <c r="L42" s="89"/>
      <c r="M42" s="204"/>
    </row>
    <row r="43" spans="1:13" s="78" customFormat="1" ht="32.25" customHeight="1">
      <c r="A43" s="37" t="s">
        <v>68</v>
      </c>
      <c r="B43" s="52"/>
      <c r="C43" s="51"/>
      <c r="D43" s="47" t="s">
        <v>26</v>
      </c>
      <c r="E43" s="199"/>
      <c r="F43" s="109"/>
      <c r="G43" s="229" t="s">
        <v>69</v>
      </c>
      <c r="H43" s="66" t="s">
        <v>16</v>
      </c>
      <c r="I43" s="66">
        <v>30</v>
      </c>
      <c r="J43" s="231"/>
      <c r="K43" s="53" t="s">
        <v>62</v>
      </c>
      <c r="L43" s="139"/>
      <c r="M43" s="205"/>
    </row>
    <row r="44" spans="1:13" s="78" customFormat="1" ht="65.400000000000006" customHeight="1">
      <c r="A44" s="37" t="s">
        <v>532</v>
      </c>
      <c r="B44" s="52"/>
      <c r="C44" s="51"/>
      <c r="D44" s="47" t="s">
        <v>26</v>
      </c>
      <c r="E44" s="199"/>
      <c r="F44" s="109"/>
      <c r="G44" s="229" t="s">
        <v>70</v>
      </c>
      <c r="H44" s="66" t="s">
        <v>16</v>
      </c>
      <c r="I44" s="232" t="s">
        <v>406</v>
      </c>
      <c r="J44" s="228"/>
      <c r="K44" s="53" t="s">
        <v>62</v>
      </c>
      <c r="L44" s="139"/>
    </row>
    <row r="45" spans="1:13" s="78" customFormat="1" ht="69" customHeight="1">
      <c r="A45" s="105" t="s">
        <v>533</v>
      </c>
      <c r="B45" s="110"/>
      <c r="C45" s="111"/>
      <c r="D45" s="119" t="s">
        <v>26</v>
      </c>
      <c r="E45" s="338"/>
      <c r="F45" s="338" t="s">
        <v>486</v>
      </c>
      <c r="G45" s="370" t="s">
        <v>640</v>
      </c>
      <c r="H45" s="338" t="s">
        <v>16</v>
      </c>
      <c r="I45" s="338">
        <v>400</v>
      </c>
      <c r="J45" s="231"/>
      <c r="K45" s="53" t="s">
        <v>62</v>
      </c>
      <c r="L45" s="139"/>
    </row>
    <row r="46" spans="1:13" ht="59.25" customHeight="1">
      <c r="A46" s="105" t="s">
        <v>534</v>
      </c>
      <c r="B46" s="110"/>
      <c r="C46" s="111"/>
      <c r="D46" s="47" t="s">
        <v>26</v>
      </c>
      <c r="E46" s="68"/>
      <c r="F46" s="68"/>
      <c r="G46" s="233" t="s">
        <v>71</v>
      </c>
      <c r="H46" s="68" t="s">
        <v>72</v>
      </c>
      <c r="I46" s="234">
        <v>50</v>
      </c>
      <c r="J46" s="235"/>
      <c r="K46" s="236" t="s">
        <v>38</v>
      </c>
      <c r="L46" s="139"/>
    </row>
    <row r="47" spans="1:13" s="92" customFormat="1" ht="38.25" customHeight="1">
      <c r="A47" s="105" t="s">
        <v>535</v>
      </c>
      <c r="B47" s="110"/>
      <c r="C47" s="111"/>
      <c r="D47" s="47" t="s">
        <v>26</v>
      </c>
      <c r="E47" s="68"/>
      <c r="F47" s="68"/>
      <c r="G47" s="229" t="s">
        <v>419</v>
      </c>
      <c r="H47" s="68" t="s">
        <v>73</v>
      </c>
      <c r="I47" s="237" t="s">
        <v>418</v>
      </c>
      <c r="J47" s="235"/>
      <c r="K47" s="104" t="s">
        <v>38</v>
      </c>
      <c r="L47" s="139"/>
    </row>
    <row r="48" spans="1:13" s="92" customFormat="1" ht="46.5" customHeight="1">
      <c r="A48" s="70"/>
      <c r="B48" s="22"/>
      <c r="C48" s="15"/>
      <c r="D48" s="50" t="s">
        <v>74</v>
      </c>
      <c r="E48" s="154"/>
      <c r="F48" s="154"/>
      <c r="G48" s="21"/>
      <c r="H48" s="18"/>
      <c r="I48" s="15"/>
      <c r="J48" s="206"/>
      <c r="K48" s="20"/>
      <c r="L48" s="139"/>
    </row>
    <row r="49" spans="1:12" ht="36" customHeight="1">
      <c r="A49" s="105" t="s">
        <v>536</v>
      </c>
      <c r="B49" s="54"/>
      <c r="C49" s="53"/>
      <c r="D49" s="115" t="s">
        <v>26</v>
      </c>
      <c r="E49" s="199"/>
      <c r="F49" s="36"/>
      <c r="G49" s="54" t="s">
        <v>75</v>
      </c>
      <c r="H49" s="199"/>
      <c r="I49" s="46"/>
      <c r="J49" s="46"/>
      <c r="K49" s="200" t="s">
        <v>76</v>
      </c>
      <c r="L49" s="90"/>
    </row>
    <row r="50" spans="1:12" ht="51" customHeight="1">
      <c r="A50" s="37" t="s">
        <v>491</v>
      </c>
      <c r="B50" s="40" t="s">
        <v>29</v>
      </c>
      <c r="C50" s="53"/>
      <c r="D50" s="115" t="s">
        <v>26</v>
      </c>
      <c r="E50" s="199"/>
      <c r="F50" s="105" t="s">
        <v>669</v>
      </c>
      <c r="G50" s="54" t="s">
        <v>78</v>
      </c>
      <c r="H50" s="199" t="s">
        <v>16</v>
      </c>
      <c r="I50" s="46">
        <v>120</v>
      </c>
      <c r="J50" s="46"/>
      <c r="K50" s="200" t="s">
        <v>76</v>
      </c>
      <c r="L50" s="139"/>
    </row>
    <row r="51" spans="1:12" ht="49.5" customHeight="1">
      <c r="A51" s="37" t="s">
        <v>492</v>
      </c>
      <c r="B51" s="56"/>
      <c r="C51" s="53"/>
      <c r="D51" s="115" t="s">
        <v>26</v>
      </c>
      <c r="E51" s="199"/>
      <c r="F51" s="101" t="s">
        <v>544</v>
      </c>
      <c r="G51" s="103" t="s">
        <v>545</v>
      </c>
      <c r="H51" s="199" t="s">
        <v>80</v>
      </c>
      <c r="I51" s="46" t="s">
        <v>546</v>
      </c>
      <c r="J51" s="46"/>
      <c r="K51" s="200" t="s">
        <v>76</v>
      </c>
      <c r="L51" s="139"/>
    </row>
    <row r="52" spans="1:12" s="139" customFormat="1" ht="49.5" customHeight="1">
      <c r="A52" s="37" t="s">
        <v>493</v>
      </c>
      <c r="B52" s="56"/>
      <c r="C52" s="53"/>
      <c r="D52" s="115" t="s">
        <v>26</v>
      </c>
      <c r="E52" s="199"/>
      <c r="F52" s="101" t="s">
        <v>547</v>
      </c>
      <c r="G52" s="103" t="s">
        <v>548</v>
      </c>
      <c r="H52" s="199" t="s">
        <v>16</v>
      </c>
      <c r="I52" s="46" t="s">
        <v>549</v>
      </c>
      <c r="J52" s="46"/>
      <c r="K52" s="200" t="s">
        <v>76</v>
      </c>
    </row>
    <row r="53" spans="1:12" s="55" customFormat="1" ht="39.9" customHeight="1">
      <c r="A53" s="105" t="s">
        <v>494</v>
      </c>
      <c r="B53" s="56"/>
      <c r="C53" s="53"/>
      <c r="D53" s="115" t="s">
        <v>26</v>
      </c>
      <c r="E53" s="199"/>
      <c r="F53" s="36"/>
      <c r="G53" s="110" t="s">
        <v>550</v>
      </c>
      <c r="H53" s="200"/>
      <c r="I53" s="245"/>
      <c r="J53" s="143"/>
      <c r="K53" s="200" t="s">
        <v>76</v>
      </c>
      <c r="L53" s="139"/>
    </row>
    <row r="54" spans="1:12" s="82" customFormat="1" ht="39.9" customHeight="1">
      <c r="A54" s="105" t="s">
        <v>495</v>
      </c>
      <c r="B54" s="56"/>
      <c r="C54" s="53"/>
      <c r="D54" s="115" t="s">
        <v>26</v>
      </c>
      <c r="E54" s="199"/>
      <c r="F54" s="101" t="s">
        <v>551</v>
      </c>
      <c r="G54" s="246" t="s">
        <v>81</v>
      </c>
      <c r="H54" s="150" t="s">
        <v>552</v>
      </c>
      <c r="I54" s="236">
        <v>40</v>
      </c>
      <c r="J54" s="143"/>
      <c r="K54" s="200" t="s">
        <v>76</v>
      </c>
      <c r="L54" s="139"/>
    </row>
    <row r="55" spans="1:12" s="82" customFormat="1" ht="50.25" customHeight="1">
      <c r="A55" s="105" t="s">
        <v>496</v>
      </c>
      <c r="B55" s="56"/>
      <c r="C55" s="53"/>
      <c r="D55" s="115" t="s">
        <v>26</v>
      </c>
      <c r="E55" s="199"/>
      <c r="F55" s="101" t="s">
        <v>553</v>
      </c>
      <c r="G55" s="246" t="s">
        <v>82</v>
      </c>
      <c r="H55" s="150" t="s">
        <v>552</v>
      </c>
      <c r="I55" s="236">
        <v>10</v>
      </c>
      <c r="J55" s="143"/>
      <c r="K55" s="200" t="s">
        <v>76</v>
      </c>
      <c r="L55" s="139"/>
    </row>
    <row r="56" spans="1:12" s="139" customFormat="1" ht="42.75" customHeight="1">
      <c r="A56" s="105" t="s">
        <v>497</v>
      </c>
      <c r="B56" s="56"/>
      <c r="C56" s="53"/>
      <c r="D56" s="115" t="s">
        <v>26</v>
      </c>
      <c r="E56" s="199"/>
      <c r="F56" s="101" t="s">
        <v>554</v>
      </c>
      <c r="G56" s="246" t="s">
        <v>324</v>
      </c>
      <c r="H56" s="150" t="s">
        <v>16</v>
      </c>
      <c r="I56" s="236">
        <v>300</v>
      </c>
      <c r="J56" s="143"/>
      <c r="K56" s="200" t="s">
        <v>76</v>
      </c>
    </row>
    <row r="57" spans="1:12" s="139" customFormat="1" ht="42.75" customHeight="1">
      <c r="A57" s="105" t="s">
        <v>498</v>
      </c>
      <c r="B57" s="56"/>
      <c r="C57" s="53"/>
      <c r="D57" s="115" t="s">
        <v>26</v>
      </c>
      <c r="E57" s="337"/>
      <c r="F57" s="137" t="s">
        <v>555</v>
      </c>
      <c r="G57" s="91" t="s">
        <v>83</v>
      </c>
      <c r="H57" s="365" t="s">
        <v>16</v>
      </c>
      <c r="I57" s="245">
        <v>5</v>
      </c>
      <c r="J57" s="46"/>
      <c r="K57" s="200" t="s">
        <v>76</v>
      </c>
    </row>
    <row r="58" spans="1:12" s="139" customFormat="1" ht="42.75" customHeight="1">
      <c r="A58" s="105" t="s">
        <v>499</v>
      </c>
      <c r="B58" s="56"/>
      <c r="C58" s="53"/>
      <c r="D58" s="115" t="s">
        <v>26</v>
      </c>
      <c r="E58" s="337"/>
      <c r="F58" s="137" t="s">
        <v>556</v>
      </c>
      <c r="G58" s="91" t="s">
        <v>84</v>
      </c>
      <c r="H58" s="365" t="s">
        <v>16</v>
      </c>
      <c r="I58" s="245">
        <v>20</v>
      </c>
      <c r="J58" s="46"/>
      <c r="K58" s="200" t="s">
        <v>76</v>
      </c>
    </row>
    <row r="59" spans="1:12" s="82" customFormat="1" ht="47.25" customHeight="1">
      <c r="A59" s="105" t="s">
        <v>500</v>
      </c>
      <c r="B59" s="54"/>
      <c r="C59" s="53"/>
      <c r="D59" s="115" t="s">
        <v>26</v>
      </c>
      <c r="E59" s="337"/>
      <c r="F59" s="101" t="s">
        <v>557</v>
      </c>
      <c r="G59" s="103" t="s">
        <v>558</v>
      </c>
      <c r="H59" s="337" t="s">
        <v>16</v>
      </c>
      <c r="I59" s="46">
        <v>45</v>
      </c>
      <c r="J59" s="46"/>
      <c r="K59" s="200" t="s">
        <v>76</v>
      </c>
      <c r="L59" s="139"/>
    </row>
    <row r="60" spans="1:12" ht="48.75" customHeight="1">
      <c r="A60" s="105" t="s">
        <v>501</v>
      </c>
      <c r="B60" s="54"/>
      <c r="C60" s="53"/>
      <c r="D60" s="115" t="s">
        <v>26</v>
      </c>
      <c r="E60" s="199"/>
      <c r="F60" s="120"/>
      <c r="G60" s="247" t="s">
        <v>484</v>
      </c>
      <c r="H60" s="200" t="s">
        <v>16</v>
      </c>
      <c r="I60" s="243" t="s">
        <v>427</v>
      </c>
      <c r="J60" s="46"/>
      <c r="K60" s="200" t="s">
        <v>478</v>
      </c>
      <c r="L60" s="139"/>
    </row>
    <row r="61" spans="1:12" s="82" customFormat="1" ht="69" customHeight="1">
      <c r="A61" s="105" t="s">
        <v>537</v>
      </c>
      <c r="B61" s="54"/>
      <c r="C61" s="53"/>
      <c r="D61" s="115" t="s">
        <v>26</v>
      </c>
      <c r="E61" s="143"/>
      <c r="F61" s="36"/>
      <c r="G61" s="54" t="s">
        <v>85</v>
      </c>
      <c r="H61" s="37" t="s">
        <v>86</v>
      </c>
      <c r="I61" s="46" t="s">
        <v>481</v>
      </c>
      <c r="J61" s="46"/>
      <c r="K61" s="200" t="s">
        <v>76</v>
      </c>
      <c r="L61" s="139"/>
    </row>
    <row r="62" spans="1:12" s="85" customFormat="1" ht="54" customHeight="1">
      <c r="A62" s="105" t="s">
        <v>538</v>
      </c>
      <c r="B62" s="54"/>
      <c r="C62" s="53"/>
      <c r="D62" s="115" t="s">
        <v>26</v>
      </c>
      <c r="E62" s="143"/>
      <c r="F62" s="36"/>
      <c r="G62" s="103" t="s">
        <v>87</v>
      </c>
      <c r="H62" s="68" t="s">
        <v>88</v>
      </c>
      <c r="I62" s="104" t="s">
        <v>482</v>
      </c>
      <c r="J62" s="46"/>
      <c r="K62" s="199" t="s">
        <v>76</v>
      </c>
      <c r="L62" s="139"/>
    </row>
    <row r="63" spans="1:12" s="139" customFormat="1" ht="72" customHeight="1">
      <c r="A63" s="37" t="s">
        <v>585</v>
      </c>
      <c r="B63" s="54"/>
      <c r="C63" s="53"/>
      <c r="D63" s="115" t="s">
        <v>581</v>
      </c>
      <c r="E63" s="259" t="s">
        <v>582</v>
      </c>
      <c r="F63" s="36" t="s">
        <v>582</v>
      </c>
      <c r="G63" s="54" t="s">
        <v>642</v>
      </c>
      <c r="H63" s="337" t="s">
        <v>641</v>
      </c>
      <c r="I63" s="46" t="s">
        <v>583</v>
      </c>
      <c r="J63" s="46" t="s">
        <v>582</v>
      </c>
      <c r="K63" s="337" t="s">
        <v>584</v>
      </c>
    </row>
    <row r="64" spans="1:12" s="85" customFormat="1" ht="64.5" customHeight="1">
      <c r="A64" s="244" t="s">
        <v>540</v>
      </c>
      <c r="B64" s="54"/>
      <c r="C64" s="53"/>
      <c r="D64" s="115" t="s">
        <v>26</v>
      </c>
      <c r="E64" s="143"/>
      <c r="F64" s="107"/>
      <c r="G64" s="248" t="s">
        <v>89</v>
      </c>
      <c r="H64" s="68"/>
      <c r="I64" s="104"/>
      <c r="J64" s="46"/>
      <c r="K64" s="68" t="s">
        <v>90</v>
      </c>
      <c r="L64" s="139"/>
    </row>
    <row r="65" spans="1:12" s="63" customFormat="1" ht="45" customHeight="1">
      <c r="A65" s="37" t="s">
        <v>77</v>
      </c>
      <c r="B65" s="54"/>
      <c r="C65" s="53"/>
      <c r="D65" s="115" t="s">
        <v>26</v>
      </c>
      <c r="E65" s="112"/>
      <c r="F65" s="107"/>
      <c r="G65" s="249" t="s">
        <v>92</v>
      </c>
      <c r="H65" s="150" t="s">
        <v>16</v>
      </c>
      <c r="I65" s="236">
        <v>20</v>
      </c>
      <c r="J65" s="46"/>
      <c r="K65" s="68" t="s">
        <v>90</v>
      </c>
      <c r="L65" s="139"/>
    </row>
    <row r="66" spans="1:12" s="85" customFormat="1" ht="50.25" customHeight="1">
      <c r="A66" s="37" t="s">
        <v>79</v>
      </c>
      <c r="B66" s="54"/>
      <c r="C66" s="53"/>
      <c r="D66" s="115" t="s">
        <v>26</v>
      </c>
      <c r="E66" s="112"/>
      <c r="F66" s="107"/>
      <c r="G66" s="250" t="s">
        <v>94</v>
      </c>
      <c r="H66" s="150" t="s">
        <v>16</v>
      </c>
      <c r="I66" s="236">
        <v>10</v>
      </c>
      <c r="J66" s="46"/>
      <c r="K66" s="68" t="s">
        <v>90</v>
      </c>
      <c r="L66" s="139"/>
    </row>
    <row r="67" spans="1:12" s="88" customFormat="1" ht="44.25" customHeight="1">
      <c r="A67" s="37" t="s">
        <v>502</v>
      </c>
      <c r="B67" s="54"/>
      <c r="C67" s="53"/>
      <c r="D67" s="115" t="s">
        <v>26</v>
      </c>
      <c r="E67" s="112"/>
      <c r="F67" s="107"/>
      <c r="G67" s="250" t="s">
        <v>96</v>
      </c>
      <c r="H67" s="150" t="s">
        <v>16</v>
      </c>
      <c r="I67" s="236">
        <v>1</v>
      </c>
      <c r="J67" s="46"/>
      <c r="K67" s="68" t="s">
        <v>90</v>
      </c>
      <c r="L67" s="139"/>
    </row>
    <row r="68" spans="1:12" s="81" customFormat="1" ht="30" customHeight="1">
      <c r="A68" s="105" t="s">
        <v>539</v>
      </c>
      <c r="B68" s="54"/>
      <c r="C68" s="53"/>
      <c r="D68" s="115" t="s">
        <v>26</v>
      </c>
      <c r="E68" s="112"/>
      <c r="F68" s="109"/>
      <c r="G68" s="250" t="s">
        <v>98</v>
      </c>
      <c r="H68" s="150"/>
      <c r="I68" s="236"/>
      <c r="J68" s="46"/>
      <c r="K68" s="68" t="s">
        <v>90</v>
      </c>
      <c r="L68" s="139"/>
    </row>
    <row r="69" spans="1:12" s="81" customFormat="1" ht="37.5" customHeight="1">
      <c r="A69" s="37" t="s">
        <v>91</v>
      </c>
      <c r="B69" s="54"/>
      <c r="C69" s="53"/>
      <c r="D69" s="115" t="s">
        <v>26</v>
      </c>
      <c r="E69" s="112"/>
      <c r="F69" s="95"/>
      <c r="G69" s="250" t="s">
        <v>100</v>
      </c>
      <c r="H69" s="150" t="s">
        <v>16</v>
      </c>
      <c r="I69" s="236">
        <v>5</v>
      </c>
      <c r="J69" s="46"/>
      <c r="K69" s="68" t="s">
        <v>90</v>
      </c>
      <c r="L69" s="139"/>
    </row>
    <row r="70" spans="1:12" s="139" customFormat="1" ht="37.5" customHeight="1">
      <c r="A70" s="37" t="s">
        <v>93</v>
      </c>
      <c r="B70" s="54"/>
      <c r="C70" s="53"/>
      <c r="D70" s="115" t="s">
        <v>26</v>
      </c>
      <c r="E70" s="112"/>
      <c r="F70" s="95"/>
      <c r="G70" s="250" t="s">
        <v>102</v>
      </c>
      <c r="H70" s="150" t="s">
        <v>16</v>
      </c>
      <c r="I70" s="236">
        <v>45</v>
      </c>
      <c r="J70" s="46"/>
      <c r="K70" s="68" t="s">
        <v>90</v>
      </c>
    </row>
    <row r="71" spans="1:12" s="139" customFormat="1" ht="43.95" customHeight="1">
      <c r="A71" s="37" t="s">
        <v>95</v>
      </c>
      <c r="B71" s="54"/>
      <c r="C71" s="53"/>
      <c r="D71" s="115" t="s">
        <v>26</v>
      </c>
      <c r="E71" s="112"/>
      <c r="F71" s="95"/>
      <c r="G71" s="250" t="s">
        <v>104</v>
      </c>
      <c r="H71" s="150" t="s">
        <v>16</v>
      </c>
      <c r="I71" s="236">
        <v>15</v>
      </c>
      <c r="J71" s="46"/>
      <c r="K71" s="68" t="s">
        <v>90</v>
      </c>
    </row>
    <row r="72" spans="1:12" s="139" customFormat="1" ht="59.25" customHeight="1">
      <c r="A72" s="37" t="s">
        <v>503</v>
      </c>
      <c r="B72" s="54"/>
      <c r="C72" s="53"/>
      <c r="D72" s="115" t="s">
        <v>26</v>
      </c>
      <c r="E72" s="112"/>
      <c r="F72" s="95"/>
      <c r="G72" s="250" t="s">
        <v>106</v>
      </c>
      <c r="H72" s="68" t="s">
        <v>107</v>
      </c>
      <c r="I72" s="230" t="s">
        <v>483</v>
      </c>
      <c r="J72" s="46"/>
      <c r="K72" s="68" t="s">
        <v>90</v>
      </c>
    </row>
    <row r="73" spans="1:12" s="139" customFormat="1" ht="39" customHeight="1">
      <c r="A73" s="83"/>
      <c r="B73" s="76"/>
      <c r="C73" s="158"/>
      <c r="D73" s="169" t="s">
        <v>489</v>
      </c>
      <c r="E73" s="157"/>
      <c r="F73" s="20"/>
      <c r="G73" s="21"/>
      <c r="H73" s="157"/>
      <c r="I73" s="74"/>
      <c r="J73" s="197"/>
      <c r="K73" s="156"/>
      <c r="L73" s="198"/>
    </row>
    <row r="74" spans="1:12" s="139" customFormat="1" ht="46.65" customHeight="1">
      <c r="A74" s="37" t="s">
        <v>97</v>
      </c>
      <c r="B74" s="170"/>
      <c r="C74" s="187"/>
      <c r="D74" s="40" t="s">
        <v>26</v>
      </c>
      <c r="E74" s="199"/>
      <c r="F74" s="53"/>
      <c r="G74" s="54" t="s">
        <v>488</v>
      </c>
      <c r="H74" s="199"/>
      <c r="I74" s="188"/>
      <c r="J74" s="46"/>
      <c r="K74" s="201"/>
    </row>
    <row r="75" spans="1:12" s="139" customFormat="1" ht="34.5" customHeight="1">
      <c r="A75" s="37" t="s">
        <v>99</v>
      </c>
      <c r="B75" s="54"/>
      <c r="C75" s="40"/>
      <c r="D75" s="40" t="s">
        <v>26</v>
      </c>
      <c r="E75" s="199"/>
      <c r="F75" s="37" t="s">
        <v>506</v>
      </c>
      <c r="G75" s="54" t="s">
        <v>114</v>
      </c>
      <c r="H75" s="199" t="s">
        <v>115</v>
      </c>
      <c r="I75" s="46">
        <v>150000</v>
      </c>
      <c r="J75" s="46"/>
      <c r="K75" s="36" t="s">
        <v>38</v>
      </c>
    </row>
    <row r="76" spans="1:12" s="139" customFormat="1" ht="52.5" customHeight="1">
      <c r="A76" s="37" t="s">
        <v>101</v>
      </c>
      <c r="B76" s="54"/>
      <c r="C76" s="40"/>
      <c r="D76" s="40" t="s">
        <v>26</v>
      </c>
      <c r="E76" s="199"/>
      <c r="F76" s="37" t="s">
        <v>507</v>
      </c>
      <c r="G76" s="54" t="s">
        <v>117</v>
      </c>
      <c r="H76" s="199" t="s">
        <v>16</v>
      </c>
      <c r="I76" s="46">
        <v>30</v>
      </c>
      <c r="J76" s="46"/>
      <c r="K76" s="36" t="s">
        <v>647</v>
      </c>
    </row>
    <row r="77" spans="1:12" s="139" customFormat="1" ht="67.5" customHeight="1">
      <c r="A77" s="37" t="s">
        <v>103</v>
      </c>
      <c r="B77" s="54"/>
      <c r="C77" s="40"/>
      <c r="D77" s="40" t="s">
        <v>26</v>
      </c>
      <c r="E77" s="199"/>
      <c r="F77" s="37" t="s">
        <v>508</v>
      </c>
      <c r="G77" s="54" t="s">
        <v>559</v>
      </c>
      <c r="H77" s="199" t="s">
        <v>16</v>
      </c>
      <c r="I77" s="199">
        <v>15</v>
      </c>
      <c r="J77" s="199"/>
      <c r="K77" s="101" t="s">
        <v>646</v>
      </c>
    </row>
    <row r="78" spans="1:12" s="139" customFormat="1" ht="45.75" customHeight="1">
      <c r="A78" s="37" t="s">
        <v>105</v>
      </c>
      <c r="B78" s="54"/>
      <c r="C78" s="114"/>
      <c r="D78" s="40" t="s">
        <v>26</v>
      </c>
      <c r="E78" s="251"/>
      <c r="F78" s="200"/>
      <c r="G78" s="54" t="s">
        <v>325</v>
      </c>
      <c r="H78" s="106" t="s">
        <v>16</v>
      </c>
      <c r="I78" s="199">
        <v>40</v>
      </c>
      <c r="J78" s="200"/>
      <c r="K78" s="207" t="s">
        <v>645</v>
      </c>
    </row>
    <row r="79" spans="1:12" s="139" customFormat="1" ht="44.25" customHeight="1">
      <c r="A79" s="37" t="s">
        <v>504</v>
      </c>
      <c r="B79" s="54"/>
      <c r="C79" s="114"/>
      <c r="D79" s="40" t="s">
        <v>26</v>
      </c>
      <c r="E79" s="251"/>
      <c r="F79" s="199"/>
      <c r="G79" s="54" t="s">
        <v>326</v>
      </c>
      <c r="H79" s="106" t="s">
        <v>16</v>
      </c>
      <c r="I79" s="199">
        <v>6</v>
      </c>
      <c r="J79" s="200"/>
      <c r="K79" s="36" t="s">
        <v>644</v>
      </c>
    </row>
    <row r="80" spans="1:12" s="139" customFormat="1" ht="36.75" customHeight="1">
      <c r="A80" s="37" t="s">
        <v>505</v>
      </c>
      <c r="B80" s="170"/>
      <c r="C80" s="114"/>
      <c r="D80" s="40" t="s">
        <v>26</v>
      </c>
      <c r="E80" s="251"/>
      <c r="F80" s="199"/>
      <c r="G80" s="252" t="s">
        <v>119</v>
      </c>
      <c r="H80" s="106" t="s">
        <v>16</v>
      </c>
      <c r="I80" s="201">
        <v>5</v>
      </c>
      <c r="J80" s="200"/>
      <c r="K80" s="253" t="s">
        <v>643</v>
      </c>
    </row>
    <row r="81" spans="1:12" s="139" customFormat="1" ht="74.25" customHeight="1">
      <c r="A81" s="83"/>
      <c r="B81" s="76"/>
      <c r="C81" s="208" t="s">
        <v>660</v>
      </c>
      <c r="D81" s="254" t="s">
        <v>26</v>
      </c>
      <c r="E81" s="254"/>
      <c r="F81" s="255"/>
      <c r="G81" s="256"/>
      <c r="H81" s="254" t="s">
        <v>13</v>
      </c>
      <c r="I81" s="257"/>
      <c r="J81" s="393">
        <f>35095+487270</f>
        <v>522365</v>
      </c>
      <c r="K81" s="258" t="s">
        <v>377</v>
      </c>
    </row>
    <row r="82" spans="1:12" s="139" customFormat="1" ht="62.25" customHeight="1">
      <c r="A82" s="37" t="s">
        <v>487</v>
      </c>
      <c r="B82" s="54"/>
      <c r="C82" s="40"/>
      <c r="D82" s="127" t="s">
        <v>26</v>
      </c>
      <c r="E82" s="259"/>
      <c r="F82" s="105" t="s">
        <v>606</v>
      </c>
      <c r="G82" s="54" t="s">
        <v>376</v>
      </c>
      <c r="H82" s="106" t="s">
        <v>16</v>
      </c>
      <c r="I82" s="199">
        <v>1</v>
      </c>
      <c r="J82" s="199"/>
      <c r="K82" s="199" t="s">
        <v>420</v>
      </c>
    </row>
    <row r="83" spans="1:12" s="139" customFormat="1" ht="61.5" customHeight="1">
      <c r="A83" s="176"/>
      <c r="B83" s="76"/>
      <c r="C83" s="165"/>
      <c r="D83" s="208" t="s">
        <v>108</v>
      </c>
      <c r="E83" s="175"/>
      <c r="F83" s="176"/>
      <c r="G83" s="174"/>
      <c r="H83" s="177"/>
      <c r="I83" s="178"/>
      <c r="J83" s="157"/>
      <c r="K83" s="167"/>
    </row>
    <row r="84" spans="1:12" s="81" customFormat="1" ht="57.75" customHeight="1">
      <c r="A84" s="161"/>
      <c r="B84" s="76"/>
      <c r="C84" s="179"/>
      <c r="D84" s="409" t="s">
        <v>26</v>
      </c>
      <c r="E84" s="73"/>
      <c r="F84" s="94"/>
      <c r="G84" s="162" t="s">
        <v>12</v>
      </c>
      <c r="H84" s="73" t="s">
        <v>13</v>
      </c>
      <c r="I84" s="74" t="s">
        <v>14</v>
      </c>
      <c r="J84" s="394">
        <f>275853+1030503+30000-18032</f>
        <v>1318324</v>
      </c>
      <c r="K84" s="209" t="s">
        <v>347</v>
      </c>
      <c r="L84" s="139"/>
    </row>
    <row r="85" spans="1:12" s="72" customFormat="1" ht="30.75" customHeight="1">
      <c r="A85" s="57"/>
      <c r="B85" s="21"/>
      <c r="C85" s="172"/>
      <c r="D85" s="410"/>
      <c r="E85" s="152"/>
      <c r="F85" s="58"/>
      <c r="G85" s="149" t="s">
        <v>350</v>
      </c>
      <c r="H85" s="152" t="s">
        <v>16</v>
      </c>
      <c r="I85" s="184">
        <v>5</v>
      </c>
      <c r="J85" s="64" t="s">
        <v>14</v>
      </c>
      <c r="K85" s="153"/>
      <c r="L85" s="139"/>
    </row>
    <row r="86" spans="1:12" s="72" customFormat="1" ht="39.75" customHeight="1">
      <c r="A86" s="202" t="s">
        <v>113</v>
      </c>
      <c r="B86" s="54"/>
      <c r="C86" s="113"/>
      <c r="D86" s="40" t="s">
        <v>26</v>
      </c>
      <c r="E86" s="199"/>
      <c r="F86" s="173"/>
      <c r="G86" s="247" t="s">
        <v>109</v>
      </c>
      <c r="H86" s="200"/>
      <c r="I86" s="245"/>
      <c r="J86" s="260"/>
      <c r="K86" s="337" t="s">
        <v>354</v>
      </c>
      <c r="L86" s="139"/>
    </row>
    <row r="87" spans="1:12" s="75" customFormat="1" ht="42.75" customHeight="1">
      <c r="A87" s="202" t="s">
        <v>509</v>
      </c>
      <c r="B87" s="54"/>
      <c r="C87" s="53"/>
      <c r="D87" s="40" t="s">
        <v>26</v>
      </c>
      <c r="E87" s="199"/>
      <c r="F87" s="108" t="s">
        <v>512</v>
      </c>
      <c r="G87" s="91" t="s">
        <v>110</v>
      </c>
      <c r="H87" s="200" t="s">
        <v>16</v>
      </c>
      <c r="I87" s="46">
        <v>1</v>
      </c>
      <c r="J87" s="245"/>
      <c r="K87" s="337" t="s">
        <v>354</v>
      </c>
      <c r="L87" s="139"/>
    </row>
    <row r="88" spans="1:12" s="72" customFormat="1" ht="41.25" customHeight="1">
      <c r="A88" s="202" t="s">
        <v>510</v>
      </c>
      <c r="B88" s="54"/>
      <c r="C88" s="53"/>
      <c r="D88" s="40" t="s">
        <v>26</v>
      </c>
      <c r="E88" s="199"/>
      <c r="F88" s="108" t="s">
        <v>513</v>
      </c>
      <c r="G88" s="91" t="s">
        <v>111</v>
      </c>
      <c r="H88" s="200" t="s">
        <v>16</v>
      </c>
      <c r="I88" s="46">
        <v>2</v>
      </c>
      <c r="J88" s="245"/>
      <c r="K88" s="337" t="s">
        <v>354</v>
      </c>
      <c r="L88" s="139"/>
    </row>
    <row r="89" spans="1:12" s="72" customFormat="1" ht="39.75" customHeight="1">
      <c r="A89" s="202" t="s">
        <v>511</v>
      </c>
      <c r="B89" s="54"/>
      <c r="C89" s="53"/>
      <c r="D89" s="40" t="s">
        <v>26</v>
      </c>
      <c r="E89" s="199"/>
      <c r="F89" s="108" t="s">
        <v>514</v>
      </c>
      <c r="G89" s="91" t="s">
        <v>112</v>
      </c>
      <c r="H89" s="200" t="s">
        <v>16</v>
      </c>
      <c r="I89" s="46">
        <v>1</v>
      </c>
      <c r="J89" s="245"/>
      <c r="K89" s="337" t="s">
        <v>354</v>
      </c>
      <c r="L89" s="139"/>
    </row>
    <row r="90" spans="1:12" s="139" customFormat="1" ht="55.5" customHeight="1">
      <c r="A90" s="180"/>
      <c r="B90" s="21"/>
      <c r="C90" s="58"/>
      <c r="D90" s="210" t="s">
        <v>348</v>
      </c>
      <c r="E90" s="152"/>
      <c r="F90" s="171"/>
      <c r="G90" s="181"/>
      <c r="H90" s="182"/>
      <c r="I90" s="183"/>
      <c r="J90" s="184"/>
      <c r="K90" s="185"/>
    </row>
    <row r="91" spans="1:12" s="84" customFormat="1" ht="64.8" customHeight="1">
      <c r="A91" s="371"/>
      <c r="B91" s="356"/>
      <c r="C91" s="372"/>
      <c r="D91" s="373" t="s">
        <v>26</v>
      </c>
      <c r="E91" s="373"/>
      <c r="F91" s="374"/>
      <c r="G91" s="375"/>
      <c r="H91" s="373" t="s">
        <v>13</v>
      </c>
      <c r="I91" s="361"/>
      <c r="J91" s="395">
        <f>39000+626199+18032</f>
        <v>683231</v>
      </c>
      <c r="K91" s="211" t="s">
        <v>351</v>
      </c>
      <c r="L91" s="139"/>
    </row>
    <row r="92" spans="1:12" s="77" customFormat="1" ht="44.25" customHeight="1">
      <c r="A92" s="105" t="s">
        <v>116</v>
      </c>
      <c r="B92" s="103"/>
      <c r="C92" s="66"/>
      <c r="D92" s="127" t="s">
        <v>26</v>
      </c>
      <c r="E92" s="338"/>
      <c r="F92" s="66"/>
      <c r="G92" s="262" t="s">
        <v>120</v>
      </c>
      <c r="H92" s="263"/>
      <c r="I92" s="264"/>
      <c r="J92" s="104"/>
      <c r="K92" s="338" t="s">
        <v>121</v>
      </c>
      <c r="L92" s="139"/>
    </row>
    <row r="93" spans="1:12" s="77" customFormat="1" ht="38.25" customHeight="1">
      <c r="A93" s="105" t="s">
        <v>352</v>
      </c>
      <c r="B93" s="103"/>
      <c r="C93" s="66"/>
      <c r="D93" s="127" t="s">
        <v>26</v>
      </c>
      <c r="E93" s="338"/>
      <c r="F93" s="120" t="s">
        <v>560</v>
      </c>
      <c r="G93" s="262" t="s">
        <v>122</v>
      </c>
      <c r="H93" s="263" t="s">
        <v>16</v>
      </c>
      <c r="I93" s="264">
        <v>1</v>
      </c>
      <c r="J93" s="104"/>
      <c r="K93" s="338" t="s">
        <v>121</v>
      </c>
      <c r="L93" s="139"/>
    </row>
    <row r="94" spans="1:12" s="77" customFormat="1" ht="54" customHeight="1">
      <c r="A94" s="105" t="s">
        <v>353</v>
      </c>
      <c r="B94" s="103"/>
      <c r="C94" s="66"/>
      <c r="D94" s="127" t="s">
        <v>26</v>
      </c>
      <c r="E94" s="338"/>
      <c r="F94" s="120" t="s">
        <v>561</v>
      </c>
      <c r="G94" s="262" t="s">
        <v>648</v>
      </c>
      <c r="H94" s="263" t="s">
        <v>380</v>
      </c>
      <c r="I94" s="264" t="s">
        <v>661</v>
      </c>
      <c r="J94" s="104"/>
      <c r="K94" s="338" t="s">
        <v>121</v>
      </c>
      <c r="L94" s="139"/>
    </row>
    <row r="95" spans="1:12" s="139" customFormat="1" ht="40.799999999999997" customHeight="1">
      <c r="A95" s="105" t="s">
        <v>576</v>
      </c>
      <c r="B95" s="103"/>
      <c r="C95" s="240"/>
      <c r="D95" s="127" t="s">
        <v>26</v>
      </c>
      <c r="E95" s="150"/>
      <c r="F95" s="118"/>
      <c r="G95" s="376" t="s">
        <v>573</v>
      </c>
      <c r="H95" s="377" t="str">
        <f>'[1]LIAA darbības plāns '!H95</f>
        <v>skaits</v>
      </c>
      <c r="I95" s="264">
        <v>25</v>
      </c>
      <c r="J95" s="346"/>
      <c r="K95" s="338" t="s">
        <v>121</v>
      </c>
    </row>
    <row r="96" spans="1:12" s="139" customFormat="1" ht="40.799999999999997" customHeight="1">
      <c r="A96" s="105" t="s">
        <v>577</v>
      </c>
      <c r="B96" s="103"/>
      <c r="C96" s="240"/>
      <c r="D96" s="127" t="s">
        <v>26</v>
      </c>
      <c r="E96" s="150"/>
      <c r="F96" s="118"/>
      <c r="G96" s="376" t="s">
        <v>574</v>
      </c>
      <c r="H96" s="377" t="str">
        <f>'[1]LIAA darbības plāns '!H96</f>
        <v>skaits</v>
      </c>
      <c r="I96" s="264" t="s">
        <v>409</v>
      </c>
      <c r="J96" s="346"/>
      <c r="K96" s="338" t="s">
        <v>121</v>
      </c>
    </row>
    <row r="97" spans="1:12" s="139" customFormat="1" ht="40.5" customHeight="1">
      <c r="A97" s="180"/>
      <c r="B97" s="21"/>
      <c r="C97" s="58"/>
      <c r="D97" s="210" t="s">
        <v>360</v>
      </c>
      <c r="E97" s="195"/>
      <c r="F97" s="196"/>
      <c r="G97" s="182"/>
      <c r="H97" s="182"/>
      <c r="I97" s="183"/>
      <c r="J97" s="184"/>
      <c r="K97" s="185"/>
    </row>
    <row r="98" spans="1:12" s="139" customFormat="1" ht="66" customHeight="1">
      <c r="A98" s="213"/>
      <c r="B98" s="103"/>
      <c r="C98" s="265"/>
      <c r="D98" s="127" t="s">
        <v>26</v>
      </c>
      <c r="E98" s="150"/>
      <c r="F98" s="240"/>
      <c r="G98" s="266"/>
      <c r="H98" s="150" t="s">
        <v>13</v>
      </c>
      <c r="I98" s="104"/>
      <c r="J98" s="267">
        <f>64241+793772</f>
        <v>858013</v>
      </c>
      <c r="K98" s="101" t="s">
        <v>529</v>
      </c>
    </row>
    <row r="99" spans="1:12" s="139" customFormat="1" ht="37.5" customHeight="1">
      <c r="A99" s="354" t="s">
        <v>118</v>
      </c>
      <c r="B99" s="103"/>
      <c r="C99" s="66"/>
      <c r="D99" s="127" t="s">
        <v>26</v>
      </c>
      <c r="E99" s="68"/>
      <c r="F99" s="120" t="s">
        <v>562</v>
      </c>
      <c r="G99" s="262" t="s">
        <v>375</v>
      </c>
      <c r="H99" s="263" t="s">
        <v>16</v>
      </c>
      <c r="I99" s="264" t="s">
        <v>630</v>
      </c>
      <c r="J99" s="104"/>
      <c r="K99" s="68" t="s">
        <v>32</v>
      </c>
    </row>
    <row r="100" spans="1:12" s="139" customFormat="1" ht="58.8" customHeight="1">
      <c r="A100" s="353"/>
      <c r="B100" s="356"/>
      <c r="C100" s="255"/>
      <c r="D100" s="208" t="s">
        <v>620</v>
      </c>
      <c r="E100" s="254"/>
      <c r="F100" s="357"/>
      <c r="G100" s="358"/>
      <c r="H100" s="359"/>
      <c r="I100" s="360"/>
      <c r="J100" s="361"/>
      <c r="K100" s="254"/>
    </row>
    <row r="101" spans="1:12" s="139" customFormat="1" ht="46.2" customHeight="1">
      <c r="A101" s="378" t="s">
        <v>578</v>
      </c>
      <c r="B101" s="103"/>
      <c r="C101" s="66"/>
      <c r="D101" s="127" t="s">
        <v>26</v>
      </c>
      <c r="E101" s="338"/>
      <c r="F101" s="120"/>
      <c r="G101" s="262" t="s">
        <v>575</v>
      </c>
      <c r="H101" s="263" t="s">
        <v>73</v>
      </c>
      <c r="I101" s="264" t="s">
        <v>572</v>
      </c>
      <c r="J101" s="104"/>
      <c r="K101" s="338" t="s">
        <v>619</v>
      </c>
    </row>
    <row r="102" spans="1:12" s="77" customFormat="1" ht="33" customHeight="1">
      <c r="A102" s="417" t="s">
        <v>123</v>
      </c>
      <c r="B102" s="10"/>
      <c r="C102" s="10"/>
      <c r="D102" s="419" t="s">
        <v>124</v>
      </c>
      <c r="E102" s="11"/>
      <c r="F102" s="12"/>
      <c r="G102" s="29" t="s">
        <v>12</v>
      </c>
      <c r="H102" s="30" t="s">
        <v>13</v>
      </c>
      <c r="I102" s="31" t="s">
        <v>14</v>
      </c>
      <c r="J102" s="32">
        <v>751718</v>
      </c>
      <c r="K102" s="31"/>
      <c r="L102" s="139"/>
    </row>
    <row r="103" spans="1:12" ht="31.5" customHeight="1">
      <c r="A103" s="418"/>
      <c r="B103" s="10"/>
      <c r="C103" s="10"/>
      <c r="D103" s="429"/>
      <c r="E103" s="11"/>
      <c r="F103" s="12"/>
      <c r="G103" s="33" t="s">
        <v>15</v>
      </c>
      <c r="H103" s="31" t="s">
        <v>16</v>
      </c>
      <c r="I103" s="32">
        <v>16</v>
      </c>
      <c r="J103" s="32" t="s">
        <v>14</v>
      </c>
      <c r="K103" s="31"/>
      <c r="L103" s="60"/>
    </row>
    <row r="104" spans="1:12" ht="42" customHeight="1">
      <c r="A104" s="37" t="s">
        <v>125</v>
      </c>
      <c r="B104" s="35"/>
      <c r="C104" s="51"/>
      <c r="D104" s="40" t="s">
        <v>124</v>
      </c>
      <c r="E104" s="67"/>
      <c r="F104" s="66"/>
      <c r="G104" s="103" t="s">
        <v>126</v>
      </c>
      <c r="H104" s="66"/>
      <c r="I104" s="66"/>
      <c r="J104" s="268"/>
      <c r="K104" s="199" t="s">
        <v>127</v>
      </c>
      <c r="L104" s="139"/>
    </row>
    <row r="105" spans="1:12" ht="36.75" customHeight="1">
      <c r="A105" s="37" t="s">
        <v>128</v>
      </c>
      <c r="B105" s="35"/>
      <c r="C105" s="51"/>
      <c r="D105" s="40" t="s">
        <v>124</v>
      </c>
      <c r="E105" s="68"/>
      <c r="F105" s="105" t="s">
        <v>129</v>
      </c>
      <c r="G105" s="269" t="s">
        <v>130</v>
      </c>
      <c r="H105" s="66" t="s">
        <v>16</v>
      </c>
      <c r="I105" s="270">
        <v>2700000</v>
      </c>
      <c r="J105" s="217"/>
      <c r="K105" s="199" t="s">
        <v>127</v>
      </c>
      <c r="L105" s="139"/>
    </row>
    <row r="106" spans="1:12" ht="34.5" customHeight="1">
      <c r="A106" s="37" t="s">
        <v>131</v>
      </c>
      <c r="B106" s="35"/>
      <c r="C106" s="51"/>
      <c r="D106" s="40" t="s">
        <v>124</v>
      </c>
      <c r="E106" s="68"/>
      <c r="F106" s="271"/>
      <c r="G106" s="269" t="s">
        <v>132</v>
      </c>
      <c r="H106" s="66" t="s">
        <v>133</v>
      </c>
      <c r="I106" s="66">
        <v>3</v>
      </c>
      <c r="J106" s="217"/>
      <c r="K106" s="199" t="s">
        <v>127</v>
      </c>
      <c r="L106" s="139"/>
    </row>
    <row r="107" spans="1:12" ht="39.75" customHeight="1">
      <c r="A107" s="37" t="s">
        <v>134</v>
      </c>
      <c r="B107" s="35"/>
      <c r="C107" s="51"/>
      <c r="D107" s="40" t="s">
        <v>124</v>
      </c>
      <c r="E107" s="68"/>
      <c r="F107" s="105" t="s">
        <v>135</v>
      </c>
      <c r="G107" s="272" t="s">
        <v>333</v>
      </c>
      <c r="H107" s="66" t="s">
        <v>136</v>
      </c>
      <c r="I107" s="66">
        <v>5</v>
      </c>
      <c r="J107" s="217"/>
      <c r="K107" s="199" t="s">
        <v>127</v>
      </c>
      <c r="L107" s="139"/>
    </row>
    <row r="108" spans="1:12" ht="53.25" customHeight="1">
      <c r="A108" s="37" t="s">
        <v>137</v>
      </c>
      <c r="B108" s="273" t="s">
        <v>29</v>
      </c>
      <c r="C108" s="51"/>
      <c r="D108" s="40" t="s">
        <v>124</v>
      </c>
      <c r="E108" s="68"/>
      <c r="F108" s="379" t="s">
        <v>607</v>
      </c>
      <c r="G108" s="103" t="s">
        <v>138</v>
      </c>
      <c r="H108" s="66" t="s">
        <v>139</v>
      </c>
      <c r="I108" s="66" t="s">
        <v>563</v>
      </c>
      <c r="J108" s="217"/>
      <c r="K108" s="68" t="s">
        <v>127</v>
      </c>
      <c r="L108" s="139"/>
    </row>
    <row r="109" spans="1:12" s="80" customFormat="1" ht="66" customHeight="1">
      <c r="A109" s="37" t="s">
        <v>140</v>
      </c>
      <c r="B109" s="52"/>
      <c r="C109" s="51"/>
      <c r="D109" s="40" t="s">
        <v>124</v>
      </c>
      <c r="E109" s="68"/>
      <c r="F109" s="271"/>
      <c r="G109" s="272" t="s">
        <v>334</v>
      </c>
      <c r="H109" s="66" t="s">
        <v>139</v>
      </c>
      <c r="I109" s="274" t="s">
        <v>384</v>
      </c>
      <c r="J109" s="217"/>
      <c r="K109" s="68" t="s">
        <v>127</v>
      </c>
      <c r="L109" s="139"/>
    </row>
    <row r="110" spans="1:12" ht="40.5" customHeight="1">
      <c r="A110" s="37" t="s">
        <v>141</v>
      </c>
      <c r="B110" s="52"/>
      <c r="C110" s="51"/>
      <c r="D110" s="40" t="s">
        <v>124</v>
      </c>
      <c r="E110" s="68"/>
      <c r="F110" s="105" t="s">
        <v>142</v>
      </c>
      <c r="G110" s="103" t="s">
        <v>143</v>
      </c>
      <c r="H110" s="66" t="s">
        <v>16</v>
      </c>
      <c r="I110" s="66">
        <v>3</v>
      </c>
      <c r="J110" s="217"/>
      <c r="K110" s="68" t="s">
        <v>127</v>
      </c>
      <c r="L110" s="139"/>
    </row>
    <row r="111" spans="1:12" ht="39.75" customHeight="1">
      <c r="A111" s="203" t="s">
        <v>144</v>
      </c>
      <c r="B111" s="275"/>
      <c r="C111" s="276"/>
      <c r="D111" s="40" t="s">
        <v>124</v>
      </c>
      <c r="E111" s="220"/>
      <c r="F111" s="107"/>
      <c r="G111" s="277" t="s">
        <v>145</v>
      </c>
      <c r="H111" s="66" t="s">
        <v>16</v>
      </c>
      <c r="I111" s="66">
        <v>4</v>
      </c>
      <c r="J111" s="217"/>
      <c r="K111" s="150" t="s">
        <v>127</v>
      </c>
      <c r="L111" s="139"/>
    </row>
    <row r="112" spans="1:12" s="139" customFormat="1" ht="40.5" customHeight="1">
      <c r="A112" s="37" t="s">
        <v>146</v>
      </c>
      <c r="B112" s="52"/>
      <c r="C112" s="51"/>
      <c r="D112" s="40" t="s">
        <v>124</v>
      </c>
      <c r="E112" s="220"/>
      <c r="F112" s="278"/>
      <c r="G112" s="272" t="s">
        <v>335</v>
      </c>
      <c r="H112" s="68" t="s">
        <v>147</v>
      </c>
      <c r="I112" s="66" t="s">
        <v>385</v>
      </c>
      <c r="J112" s="217"/>
      <c r="K112" s="150" t="s">
        <v>127</v>
      </c>
    </row>
    <row r="113" spans="1:12" s="139" customFormat="1" ht="37.5" customHeight="1">
      <c r="A113" s="37" t="s">
        <v>320</v>
      </c>
      <c r="B113" s="52"/>
      <c r="C113" s="51"/>
      <c r="D113" s="40" t="s">
        <v>124</v>
      </c>
      <c r="E113" s="220"/>
      <c r="F113" s="279"/>
      <c r="G113" s="272" t="s">
        <v>322</v>
      </c>
      <c r="H113" s="280" t="s">
        <v>16</v>
      </c>
      <c r="I113" s="281">
        <v>5</v>
      </c>
      <c r="J113" s="282"/>
      <c r="K113" s="283" t="s">
        <v>127</v>
      </c>
    </row>
    <row r="114" spans="1:12" s="80" customFormat="1" ht="45.75" customHeight="1">
      <c r="A114" s="37" t="s">
        <v>321</v>
      </c>
      <c r="B114" s="52"/>
      <c r="C114" s="51"/>
      <c r="D114" s="40" t="s">
        <v>124</v>
      </c>
      <c r="E114" s="69"/>
      <c r="F114" s="284"/>
      <c r="G114" s="272" t="s">
        <v>323</v>
      </c>
      <c r="H114" s="280" t="s">
        <v>16</v>
      </c>
      <c r="I114" s="281">
        <v>2</v>
      </c>
      <c r="J114" s="285"/>
      <c r="K114" s="283" t="s">
        <v>127</v>
      </c>
      <c r="L114" s="139"/>
    </row>
    <row r="115" spans="1:12" s="139" customFormat="1" ht="55.2" customHeight="1">
      <c r="A115" s="37" t="s">
        <v>579</v>
      </c>
      <c r="B115" s="52"/>
      <c r="C115" s="51"/>
      <c r="D115" s="40" t="s">
        <v>124</v>
      </c>
      <c r="E115" s="69"/>
      <c r="F115" s="284"/>
      <c r="G115" s="272" t="str">
        <f>'[2]LIAA darbības plāns '!G113</f>
        <v>Veikta analīze sadarbībā ar Centrālo statistikas pārvaldi par pieejamajiem datiem (datu veidi, datu ieguves termiņi) un apkopota informācija par nozarē nepieciešamajiem statistikas datiem</v>
      </c>
      <c r="H115" s="280" t="str">
        <f>'[2]LIAA darbības plāns '!H113</f>
        <v>skaits</v>
      </c>
      <c r="I115" s="281">
        <f>'[2]LIAA darbības plāns '!I113</f>
        <v>1</v>
      </c>
      <c r="J115" s="285"/>
      <c r="K115" s="283" t="s">
        <v>127</v>
      </c>
    </row>
    <row r="116" spans="1:12" s="139" customFormat="1" ht="57.6" customHeight="1">
      <c r="A116" s="37" t="s">
        <v>580</v>
      </c>
      <c r="B116" s="52"/>
      <c r="C116" s="51"/>
      <c r="D116" s="40" t="s">
        <v>124</v>
      </c>
      <c r="E116" s="69"/>
      <c r="F116" s="284"/>
      <c r="G116" s="272" t="str">
        <f>'[2]LIAA darbības plāns '!G114</f>
        <v>Veikta ienākošā tūrisma izmaiņu analīze Igaunijā un Lietuvā, prezentējot to Latvijas Tūrisma konsultatīvās padomes Mārketinga un produktu attīstības apakšgrupas sēdē</v>
      </c>
      <c r="H116" s="280" t="str">
        <f>'[2]LIAA darbības plāns '!H114</f>
        <v>skaits</v>
      </c>
      <c r="I116" s="281">
        <f>'[2]LIAA darbības plāns '!I114</f>
        <v>1</v>
      </c>
      <c r="J116" s="285"/>
      <c r="K116" s="283" t="s">
        <v>127</v>
      </c>
    </row>
    <row r="117" spans="1:12" ht="39.9" customHeight="1">
      <c r="A117" s="417">
        <v>4</v>
      </c>
      <c r="B117" s="10"/>
      <c r="C117" s="10"/>
      <c r="D117" s="419" t="s">
        <v>148</v>
      </c>
      <c r="E117" s="11"/>
      <c r="F117" s="12"/>
      <c r="G117" s="29" t="s">
        <v>12</v>
      </c>
      <c r="H117" s="30" t="s">
        <v>13</v>
      </c>
      <c r="I117" s="31" t="s">
        <v>14</v>
      </c>
      <c r="J117" s="32">
        <f>J119+J132+J146+J153+J172+J182</f>
        <v>28697846</v>
      </c>
      <c r="K117" s="13"/>
      <c r="L117" s="139"/>
    </row>
    <row r="118" spans="1:12" ht="28.8" customHeight="1">
      <c r="A118" s="418"/>
      <c r="B118" s="10"/>
      <c r="C118" s="10"/>
      <c r="D118" s="420"/>
      <c r="E118" s="11"/>
      <c r="F118" s="12"/>
      <c r="G118" s="33" t="s">
        <v>15</v>
      </c>
      <c r="H118" s="31" t="s">
        <v>16</v>
      </c>
      <c r="I118" s="32">
        <f>I120+I133+I147+I154+I173+I183</f>
        <v>142</v>
      </c>
      <c r="J118" s="31" t="s">
        <v>14</v>
      </c>
      <c r="K118" s="13"/>
      <c r="L118" s="139"/>
    </row>
    <row r="119" spans="1:12" ht="33.75" customHeight="1">
      <c r="A119" s="425" t="s">
        <v>149</v>
      </c>
      <c r="B119" s="15"/>
      <c r="C119" s="15"/>
      <c r="D119" s="427" t="s">
        <v>150</v>
      </c>
      <c r="E119" s="16"/>
      <c r="F119" s="17"/>
      <c r="G119" s="18" t="s">
        <v>12</v>
      </c>
      <c r="H119" s="19" t="s">
        <v>13</v>
      </c>
      <c r="I119" s="20" t="s">
        <v>14</v>
      </c>
      <c r="J119" s="24">
        <f>3902750+6800</f>
        <v>3909550</v>
      </c>
      <c r="K119" s="20"/>
      <c r="L119" s="28"/>
    </row>
    <row r="120" spans="1:12" ht="18" customHeight="1">
      <c r="A120" s="426"/>
      <c r="B120" s="15"/>
      <c r="C120" s="15"/>
      <c r="D120" s="428"/>
      <c r="E120" s="16"/>
      <c r="F120" s="17"/>
      <c r="G120" s="21" t="s">
        <v>15</v>
      </c>
      <c r="H120" s="20" t="s">
        <v>16</v>
      </c>
      <c r="I120" s="24">
        <v>5</v>
      </c>
      <c r="J120" s="24" t="s">
        <v>14</v>
      </c>
      <c r="K120" s="20"/>
      <c r="L120" s="139"/>
    </row>
    <row r="121" spans="1:12" ht="60" customHeight="1">
      <c r="A121" s="37" t="s">
        <v>151</v>
      </c>
      <c r="B121" s="286"/>
      <c r="C121" s="51"/>
      <c r="D121" s="47" t="s">
        <v>148</v>
      </c>
      <c r="E121" s="199"/>
      <c r="F121" s="53"/>
      <c r="G121" s="287" t="s">
        <v>336</v>
      </c>
      <c r="H121" s="199" t="s">
        <v>152</v>
      </c>
      <c r="I121" s="53">
        <v>55</v>
      </c>
      <c r="J121" s="217"/>
      <c r="K121" s="53" t="s">
        <v>127</v>
      </c>
      <c r="L121" s="90"/>
    </row>
    <row r="122" spans="1:12" ht="53.25" customHeight="1">
      <c r="A122" s="37" t="s">
        <v>153</v>
      </c>
      <c r="B122" s="199"/>
      <c r="C122" s="51"/>
      <c r="D122" s="47" t="s">
        <v>148</v>
      </c>
      <c r="E122" s="96"/>
      <c r="F122" s="53"/>
      <c r="G122" s="288" t="s">
        <v>337</v>
      </c>
      <c r="H122" s="199" t="s">
        <v>154</v>
      </c>
      <c r="I122" s="53" t="s">
        <v>386</v>
      </c>
      <c r="J122" s="217"/>
      <c r="K122" s="53" t="s">
        <v>127</v>
      </c>
      <c r="L122" s="139"/>
    </row>
    <row r="123" spans="1:12" ht="41.25" customHeight="1">
      <c r="A123" s="37" t="s">
        <v>155</v>
      </c>
      <c r="B123" s="199"/>
      <c r="C123" s="51"/>
      <c r="D123" s="47" t="s">
        <v>148</v>
      </c>
      <c r="E123" s="289"/>
      <c r="F123" s="102"/>
      <c r="G123" s="288" t="s">
        <v>338</v>
      </c>
      <c r="H123" s="199" t="s">
        <v>156</v>
      </c>
      <c r="I123" s="104" t="s">
        <v>649</v>
      </c>
      <c r="J123" s="217"/>
      <c r="K123" s="53" t="s">
        <v>127</v>
      </c>
      <c r="L123" s="139"/>
    </row>
    <row r="124" spans="1:12" ht="76.8" customHeight="1">
      <c r="A124" s="37" t="s">
        <v>157</v>
      </c>
      <c r="B124" s="199"/>
      <c r="C124" s="51"/>
      <c r="D124" s="47" t="s">
        <v>148</v>
      </c>
      <c r="E124" s="96"/>
      <c r="F124" s="53"/>
      <c r="G124" s="291" t="s">
        <v>339</v>
      </c>
      <c r="H124" s="199" t="s">
        <v>158</v>
      </c>
      <c r="I124" s="53" t="s">
        <v>387</v>
      </c>
      <c r="J124" s="45"/>
      <c r="K124" s="53" t="s">
        <v>127</v>
      </c>
      <c r="L124" s="139"/>
    </row>
    <row r="125" spans="1:12" ht="63.75" customHeight="1">
      <c r="A125" s="37" t="s">
        <v>159</v>
      </c>
      <c r="B125" s="199"/>
      <c r="C125" s="51"/>
      <c r="D125" s="47" t="s">
        <v>148</v>
      </c>
      <c r="E125" s="96"/>
      <c r="F125" s="53"/>
      <c r="G125" s="241" t="s">
        <v>160</v>
      </c>
      <c r="H125" s="199" t="s">
        <v>161</v>
      </c>
      <c r="I125" s="53" t="s">
        <v>388</v>
      </c>
      <c r="J125" s="45"/>
      <c r="K125" s="53" t="s">
        <v>127</v>
      </c>
      <c r="L125" s="139"/>
    </row>
    <row r="126" spans="1:12" s="80" customFormat="1" ht="52.5" customHeight="1">
      <c r="A126" s="37" t="s">
        <v>162</v>
      </c>
      <c r="B126" s="199"/>
      <c r="C126" s="51"/>
      <c r="D126" s="47" t="s">
        <v>148</v>
      </c>
      <c r="E126" s="96"/>
      <c r="F126" s="102"/>
      <c r="G126" s="241" t="s">
        <v>340</v>
      </c>
      <c r="H126" s="53" t="s">
        <v>163</v>
      </c>
      <c r="I126" s="53">
        <v>3</v>
      </c>
      <c r="J126" s="45"/>
      <c r="K126" s="53" t="s">
        <v>127</v>
      </c>
      <c r="L126" s="139"/>
    </row>
    <row r="127" spans="1:12" s="80" customFormat="1" ht="96.75" customHeight="1">
      <c r="A127" s="37" t="s">
        <v>164</v>
      </c>
      <c r="B127" s="199"/>
      <c r="C127" s="51"/>
      <c r="D127" s="47" t="s">
        <v>148</v>
      </c>
      <c r="E127" s="199"/>
      <c r="F127" s="98"/>
      <c r="G127" s="287" t="s">
        <v>341</v>
      </c>
      <c r="H127" s="199" t="s">
        <v>165</v>
      </c>
      <c r="I127" s="53" t="s">
        <v>389</v>
      </c>
      <c r="J127" s="45"/>
      <c r="K127" s="53" t="s">
        <v>127</v>
      </c>
      <c r="L127" s="139"/>
    </row>
    <row r="128" spans="1:12" s="80" customFormat="1" ht="51.75" customHeight="1">
      <c r="A128" s="37" t="s">
        <v>166</v>
      </c>
      <c r="B128" s="199"/>
      <c r="C128" s="51"/>
      <c r="D128" s="47" t="s">
        <v>148</v>
      </c>
      <c r="E128" s="286"/>
      <c r="F128" s="53"/>
      <c r="G128" s="54" t="s">
        <v>167</v>
      </c>
      <c r="H128" s="53" t="s">
        <v>16</v>
      </c>
      <c r="I128" s="53">
        <v>2</v>
      </c>
      <c r="J128" s="45"/>
      <c r="K128" s="53" t="s">
        <v>127</v>
      </c>
      <c r="L128" s="139"/>
    </row>
    <row r="129" spans="1:12" ht="62.25" customHeight="1">
      <c r="A129" s="37" t="s">
        <v>168</v>
      </c>
      <c r="B129" s="199"/>
      <c r="C129" s="51"/>
      <c r="D129" s="47" t="s">
        <v>148</v>
      </c>
      <c r="E129" s="286"/>
      <c r="F129" s="53"/>
      <c r="G129" s="54" t="s">
        <v>169</v>
      </c>
      <c r="H129" s="199" t="s">
        <v>170</v>
      </c>
      <c r="I129" s="53" t="s">
        <v>390</v>
      </c>
      <c r="J129" s="45"/>
      <c r="K129" s="53" t="s">
        <v>127</v>
      </c>
      <c r="L129" s="139"/>
    </row>
    <row r="130" spans="1:12" ht="104.4" customHeight="1">
      <c r="A130" s="37" t="s">
        <v>171</v>
      </c>
      <c r="B130" s="199"/>
      <c r="C130" s="51"/>
      <c r="D130" s="47" t="s">
        <v>148</v>
      </c>
      <c r="E130" s="286"/>
      <c r="F130" s="53"/>
      <c r="G130" s="54" t="s">
        <v>172</v>
      </c>
      <c r="H130" s="150" t="s">
        <v>662</v>
      </c>
      <c r="I130" s="240" t="s">
        <v>663</v>
      </c>
      <c r="J130" s="45"/>
      <c r="K130" s="53" t="s">
        <v>127</v>
      </c>
      <c r="L130" s="139"/>
    </row>
    <row r="131" spans="1:12" ht="69" customHeight="1">
      <c r="A131" s="37" t="s">
        <v>173</v>
      </c>
      <c r="B131" s="199"/>
      <c r="C131" s="51"/>
      <c r="D131" s="47" t="s">
        <v>148</v>
      </c>
      <c r="E131" s="286"/>
      <c r="F131" s="53"/>
      <c r="G131" s="54" t="s">
        <v>174</v>
      </c>
      <c r="H131" s="199" t="s">
        <v>156</v>
      </c>
      <c r="I131" s="199" t="s">
        <v>391</v>
      </c>
      <c r="J131" s="45"/>
      <c r="K131" s="53" t="s">
        <v>127</v>
      </c>
      <c r="L131" s="139"/>
    </row>
    <row r="132" spans="1:12" ht="43.5" customHeight="1">
      <c r="A132" s="425" t="s">
        <v>175</v>
      </c>
      <c r="B132" s="15"/>
      <c r="C132" s="15"/>
      <c r="D132" s="433" t="s">
        <v>176</v>
      </c>
      <c r="E132" s="16"/>
      <c r="F132" s="17"/>
      <c r="G132" s="18" t="s">
        <v>12</v>
      </c>
      <c r="H132" s="19" t="s">
        <v>13</v>
      </c>
      <c r="I132" s="24" t="s">
        <v>14</v>
      </c>
      <c r="J132" s="24">
        <f>7244907-156808-1854</f>
        <v>7086245</v>
      </c>
      <c r="K132" s="20"/>
      <c r="L132" s="139"/>
    </row>
    <row r="133" spans="1:12" ht="32.25" customHeight="1">
      <c r="A133" s="426"/>
      <c r="B133" s="15"/>
      <c r="C133" s="15"/>
      <c r="D133" s="428"/>
      <c r="E133" s="16"/>
      <c r="F133" s="17"/>
      <c r="G133" s="21" t="s">
        <v>15</v>
      </c>
      <c r="H133" s="20" t="s">
        <v>16</v>
      </c>
      <c r="I133" s="24">
        <v>17</v>
      </c>
      <c r="J133" s="24" t="s">
        <v>14</v>
      </c>
      <c r="K133" s="20"/>
      <c r="L133" s="139"/>
    </row>
    <row r="134" spans="1:12" ht="58.5" customHeight="1">
      <c r="A134" s="108" t="s">
        <v>177</v>
      </c>
      <c r="B134" s="199"/>
      <c r="C134" s="51"/>
      <c r="D134" s="47" t="s">
        <v>148</v>
      </c>
      <c r="E134" s="34"/>
      <c r="F134" s="116"/>
      <c r="G134" s="247" t="s">
        <v>180</v>
      </c>
      <c r="H134" s="199" t="s">
        <v>181</v>
      </c>
      <c r="I134" s="230" t="s">
        <v>407</v>
      </c>
      <c r="J134" s="290"/>
      <c r="K134" s="53" t="s">
        <v>178</v>
      </c>
      <c r="L134" s="139"/>
    </row>
    <row r="135" spans="1:12" ht="51.75" customHeight="1">
      <c r="A135" s="108" t="s">
        <v>179</v>
      </c>
      <c r="B135" s="54"/>
      <c r="C135" s="51"/>
      <c r="D135" s="47" t="s">
        <v>148</v>
      </c>
      <c r="E135" s="34"/>
      <c r="F135" s="369"/>
      <c r="G135" s="292" t="s">
        <v>527</v>
      </c>
      <c r="H135" s="338" t="s">
        <v>183</v>
      </c>
      <c r="I135" s="338" t="s">
        <v>408</v>
      </c>
      <c r="J135" s="45"/>
      <c r="K135" s="53" t="s">
        <v>43</v>
      </c>
      <c r="L135" s="65"/>
    </row>
    <row r="136" spans="1:12" ht="57" customHeight="1">
      <c r="A136" s="108" t="s">
        <v>182</v>
      </c>
      <c r="B136" s="199"/>
      <c r="C136" s="51"/>
      <c r="D136" s="47" t="s">
        <v>148</v>
      </c>
      <c r="E136" s="34"/>
      <c r="F136" s="96"/>
      <c r="G136" s="294" t="s">
        <v>342</v>
      </c>
      <c r="H136" s="293" t="s">
        <v>185</v>
      </c>
      <c r="I136" s="68" t="s">
        <v>410</v>
      </c>
      <c r="J136" s="290"/>
      <c r="K136" s="53" t="s">
        <v>62</v>
      </c>
    </row>
    <row r="137" spans="1:12" ht="57.75" customHeight="1">
      <c r="A137" s="108" t="s">
        <v>184</v>
      </c>
      <c r="B137" s="54"/>
      <c r="C137" s="51"/>
      <c r="D137" s="47" t="s">
        <v>148</v>
      </c>
      <c r="E137" s="113"/>
      <c r="F137" s="113"/>
      <c r="G137" s="170" t="s">
        <v>187</v>
      </c>
      <c r="H137" s="199" t="s">
        <v>188</v>
      </c>
      <c r="I137" s="199" t="s">
        <v>409</v>
      </c>
      <c r="J137" s="290"/>
      <c r="K137" s="53" t="s">
        <v>62</v>
      </c>
    </row>
    <row r="138" spans="1:12" ht="45.6" customHeight="1">
      <c r="A138" s="108" t="s">
        <v>186</v>
      </c>
      <c r="B138" s="54"/>
      <c r="C138" s="51"/>
      <c r="D138" s="47" t="s">
        <v>148</v>
      </c>
      <c r="E138" s="113"/>
      <c r="F138" s="113"/>
      <c r="G138" s="54" t="s">
        <v>190</v>
      </c>
      <c r="H138" s="199" t="s">
        <v>16</v>
      </c>
      <c r="I138" s="199">
        <v>30</v>
      </c>
      <c r="J138" s="290"/>
      <c r="K138" s="53" t="s">
        <v>62</v>
      </c>
    </row>
    <row r="139" spans="1:12" s="79" customFormat="1" ht="51" customHeight="1">
      <c r="A139" s="108" t="s">
        <v>189</v>
      </c>
      <c r="B139" s="54"/>
      <c r="C139" s="51"/>
      <c r="D139" s="47" t="s">
        <v>148</v>
      </c>
      <c r="E139" s="199"/>
      <c r="F139" s="199"/>
      <c r="G139" s="54" t="s">
        <v>192</v>
      </c>
      <c r="H139" s="199" t="s">
        <v>16</v>
      </c>
      <c r="I139" s="199">
        <v>200</v>
      </c>
      <c r="J139" s="290"/>
      <c r="K139" s="53" t="s">
        <v>62</v>
      </c>
    </row>
    <row r="140" spans="1:12" ht="68.400000000000006" customHeight="1">
      <c r="A140" s="108" t="s">
        <v>191</v>
      </c>
      <c r="B140" s="54"/>
      <c r="C140" s="51"/>
      <c r="D140" s="47" t="s">
        <v>148</v>
      </c>
      <c r="E140" s="199"/>
      <c r="F140" s="199"/>
      <c r="G140" s="266" t="s">
        <v>528</v>
      </c>
      <c r="H140" s="199" t="s">
        <v>16</v>
      </c>
      <c r="I140" s="295" t="s">
        <v>411</v>
      </c>
      <c r="J140" s="270"/>
      <c r="K140" s="53" t="s">
        <v>62</v>
      </c>
    </row>
    <row r="141" spans="1:12" s="79" customFormat="1" ht="44.25" customHeight="1">
      <c r="A141" s="108" t="s">
        <v>193</v>
      </c>
      <c r="B141" s="54"/>
      <c r="C141" s="51"/>
      <c r="D141" s="47" t="s">
        <v>148</v>
      </c>
      <c r="E141" s="199"/>
      <c r="F141" s="96"/>
      <c r="G141" s="294" t="s">
        <v>197</v>
      </c>
      <c r="H141" s="296" t="s">
        <v>198</v>
      </c>
      <c r="I141" s="199" t="s">
        <v>412</v>
      </c>
      <c r="J141" s="290"/>
      <c r="K141" s="199" t="s">
        <v>43</v>
      </c>
    </row>
    <row r="142" spans="1:12" s="79" customFormat="1" ht="46.5" customHeight="1">
      <c r="A142" s="108" t="s">
        <v>194</v>
      </c>
      <c r="B142" s="54"/>
      <c r="C142" s="51"/>
      <c r="D142" s="47" t="s">
        <v>148</v>
      </c>
      <c r="E142" s="199"/>
      <c r="F142" s="199"/>
      <c r="G142" s="170" t="s">
        <v>200</v>
      </c>
      <c r="H142" s="199" t="s">
        <v>201</v>
      </c>
      <c r="I142" s="199">
        <v>90</v>
      </c>
      <c r="J142" s="217"/>
      <c r="K142" s="53" t="s">
        <v>202</v>
      </c>
    </row>
    <row r="143" spans="1:12" s="79" customFormat="1" ht="49.5" customHeight="1">
      <c r="A143" s="108" t="s">
        <v>195</v>
      </c>
      <c r="B143" s="54"/>
      <c r="C143" s="51"/>
      <c r="D143" s="47" t="s">
        <v>148</v>
      </c>
      <c r="E143" s="199"/>
      <c r="F143" s="199"/>
      <c r="G143" s="54" t="s">
        <v>200</v>
      </c>
      <c r="H143" s="199" t="s">
        <v>203</v>
      </c>
      <c r="I143" s="199">
        <v>20</v>
      </c>
      <c r="J143" s="217"/>
      <c r="K143" s="53" t="s">
        <v>202</v>
      </c>
    </row>
    <row r="144" spans="1:12" s="79" customFormat="1" ht="125.25" customHeight="1">
      <c r="A144" s="108" t="s">
        <v>196</v>
      </c>
      <c r="B144" s="54"/>
      <c r="C144" s="51"/>
      <c r="D144" s="47" t="s">
        <v>148</v>
      </c>
      <c r="E144" s="199"/>
      <c r="F144" s="200"/>
      <c r="G144" s="54" t="s">
        <v>204</v>
      </c>
      <c r="H144" s="199" t="s">
        <v>201</v>
      </c>
      <c r="I144" s="199">
        <v>980</v>
      </c>
      <c r="J144" s="217"/>
      <c r="K144" s="53" t="s">
        <v>202</v>
      </c>
    </row>
    <row r="145" spans="1:16" s="79" customFormat="1" ht="132.75" customHeight="1">
      <c r="A145" s="108" t="s">
        <v>199</v>
      </c>
      <c r="B145" s="54"/>
      <c r="C145" s="51"/>
      <c r="D145" s="47" t="s">
        <v>148</v>
      </c>
      <c r="E145" s="96"/>
      <c r="F145" s="107"/>
      <c r="G145" s="227" t="s">
        <v>204</v>
      </c>
      <c r="H145" s="199" t="s">
        <v>203</v>
      </c>
      <c r="I145" s="53">
        <v>30</v>
      </c>
      <c r="J145" s="217"/>
      <c r="K145" s="53" t="s">
        <v>202</v>
      </c>
    </row>
    <row r="146" spans="1:16" s="139" customFormat="1" ht="38.4" customHeight="1">
      <c r="A146" s="430" t="s">
        <v>515</v>
      </c>
      <c r="B146" s="21"/>
      <c r="C146" s="15"/>
      <c r="D146" s="431" t="s">
        <v>519</v>
      </c>
      <c r="E146" s="189"/>
      <c r="F146" s="190"/>
      <c r="G146" s="191" t="s">
        <v>12</v>
      </c>
      <c r="H146" s="157" t="s">
        <v>13</v>
      </c>
      <c r="I146" s="20" t="s">
        <v>14</v>
      </c>
      <c r="J146" s="24">
        <f>3985458+1854</f>
        <v>3987312</v>
      </c>
      <c r="K146" s="20"/>
    </row>
    <row r="147" spans="1:16" s="139" customFormat="1" ht="39.6" customHeight="1">
      <c r="A147" s="410"/>
      <c r="B147" s="21"/>
      <c r="C147" s="15"/>
      <c r="D147" s="432"/>
      <c r="E147" s="189"/>
      <c r="F147" s="190"/>
      <c r="G147" s="191" t="s">
        <v>15</v>
      </c>
      <c r="H147" s="157" t="s">
        <v>16</v>
      </c>
      <c r="I147" s="20">
        <v>10</v>
      </c>
      <c r="J147" s="192" t="s">
        <v>14</v>
      </c>
      <c r="K147" s="20"/>
    </row>
    <row r="148" spans="1:16" s="139" customFormat="1" ht="59.25" customHeight="1">
      <c r="A148" s="380" t="s">
        <v>516</v>
      </c>
      <c r="B148" s="54"/>
      <c r="C148" s="51"/>
      <c r="D148" s="115" t="s">
        <v>148</v>
      </c>
      <c r="E148" s="96"/>
      <c r="F148" s="107"/>
      <c r="G148" s="103" t="s">
        <v>590</v>
      </c>
      <c r="H148" s="338" t="s">
        <v>591</v>
      </c>
      <c r="I148" s="338" t="s">
        <v>592</v>
      </c>
      <c r="J148" s="349"/>
      <c r="K148" s="53" t="s">
        <v>478</v>
      </c>
    </row>
    <row r="149" spans="1:16" s="139" customFormat="1" ht="58.8" customHeight="1">
      <c r="A149" s="380" t="s">
        <v>517</v>
      </c>
      <c r="B149" s="54"/>
      <c r="C149" s="51"/>
      <c r="D149" s="115" t="s">
        <v>148</v>
      </c>
      <c r="E149" s="96"/>
      <c r="F149" s="107"/>
      <c r="G149" s="103" t="s">
        <v>597</v>
      </c>
      <c r="H149" s="338" t="s">
        <v>593</v>
      </c>
      <c r="I149" s="338">
        <v>3</v>
      </c>
      <c r="J149" s="349"/>
      <c r="K149" s="53" t="s">
        <v>478</v>
      </c>
    </row>
    <row r="150" spans="1:16" s="139" customFormat="1" ht="51.6" customHeight="1">
      <c r="A150" s="380" t="s">
        <v>518</v>
      </c>
      <c r="B150" s="54"/>
      <c r="C150" s="51"/>
      <c r="D150" s="115" t="s">
        <v>148</v>
      </c>
      <c r="E150" s="96"/>
      <c r="F150" s="107"/>
      <c r="G150" s="103" t="s">
        <v>598</v>
      </c>
      <c r="H150" s="338" t="s">
        <v>593</v>
      </c>
      <c r="I150" s="338">
        <v>77</v>
      </c>
      <c r="J150" s="349"/>
      <c r="K150" s="53" t="s">
        <v>478</v>
      </c>
    </row>
    <row r="151" spans="1:16" s="139" customFormat="1" ht="45" customHeight="1">
      <c r="A151" s="380" t="s">
        <v>595</v>
      </c>
      <c r="B151" s="54"/>
      <c r="C151" s="51"/>
      <c r="D151" s="115" t="s">
        <v>148</v>
      </c>
      <c r="E151" s="96"/>
      <c r="F151" s="107"/>
      <c r="G151" s="103" t="s">
        <v>599</v>
      </c>
      <c r="H151" s="338" t="s">
        <v>594</v>
      </c>
      <c r="I151" s="338">
        <v>15</v>
      </c>
      <c r="J151" s="349"/>
      <c r="K151" s="53" t="s">
        <v>478</v>
      </c>
    </row>
    <row r="152" spans="1:16" s="139" customFormat="1" ht="45" customHeight="1">
      <c r="A152" s="380" t="s">
        <v>596</v>
      </c>
      <c r="B152" s="54"/>
      <c r="C152" s="51"/>
      <c r="D152" s="115" t="s">
        <v>148</v>
      </c>
      <c r="E152" s="96"/>
      <c r="F152" s="107"/>
      <c r="G152" s="103" t="s">
        <v>600</v>
      </c>
      <c r="H152" s="338" t="s">
        <v>594</v>
      </c>
      <c r="I152" s="338">
        <v>385</v>
      </c>
      <c r="J152" s="349"/>
      <c r="K152" s="53" t="s">
        <v>478</v>
      </c>
    </row>
    <row r="153" spans="1:16" ht="51.75" customHeight="1">
      <c r="A153" s="448" t="s">
        <v>205</v>
      </c>
      <c r="B153" s="15"/>
      <c r="C153" s="15"/>
      <c r="D153" s="427" t="s">
        <v>206</v>
      </c>
      <c r="E153" s="16"/>
      <c r="F153" s="17"/>
      <c r="G153" s="350" t="s">
        <v>12</v>
      </c>
      <c r="H153" s="351" t="s">
        <v>13</v>
      </c>
      <c r="I153" s="352" t="s">
        <v>14</v>
      </c>
      <c r="J153" s="24">
        <v>6450027</v>
      </c>
      <c r="K153" s="20"/>
    </row>
    <row r="154" spans="1:16" ht="33.75" customHeight="1">
      <c r="A154" s="449"/>
      <c r="B154" s="15"/>
      <c r="C154" s="15"/>
      <c r="D154" s="428"/>
      <c r="E154" s="16"/>
      <c r="F154" s="17"/>
      <c r="G154" s="21" t="s">
        <v>15</v>
      </c>
      <c r="H154" s="20" t="s">
        <v>16</v>
      </c>
      <c r="I154" s="24">
        <v>60</v>
      </c>
      <c r="J154" s="24" t="s">
        <v>14</v>
      </c>
      <c r="K154" s="20"/>
      <c r="L154" s="139"/>
      <c r="M154" s="139"/>
      <c r="N154" s="139"/>
      <c r="O154" s="139"/>
      <c r="P154" s="139"/>
    </row>
    <row r="155" spans="1:16" s="139" customFormat="1" ht="53.4" customHeight="1">
      <c r="A155" s="108" t="s">
        <v>207</v>
      </c>
      <c r="B155" s="40" t="s">
        <v>29</v>
      </c>
      <c r="C155" s="51"/>
      <c r="D155" s="363" t="s">
        <v>148</v>
      </c>
      <c r="E155" s="34"/>
      <c r="F155" s="392" t="s">
        <v>608</v>
      </c>
      <c r="G155" s="54" t="s">
        <v>383</v>
      </c>
      <c r="H155" s="53" t="s">
        <v>16</v>
      </c>
      <c r="I155" s="290">
        <v>12</v>
      </c>
      <c r="J155" s="290"/>
      <c r="K155" s="53"/>
    </row>
    <row r="156" spans="1:16" ht="60.75" customHeight="1">
      <c r="A156" s="108" t="s">
        <v>209</v>
      </c>
      <c r="B156" s="52"/>
      <c r="C156" s="51"/>
      <c r="D156" s="363" t="s">
        <v>148</v>
      </c>
      <c r="E156" s="199"/>
      <c r="F156" s="66"/>
      <c r="G156" s="272" t="s">
        <v>210</v>
      </c>
      <c r="H156" s="281" t="s">
        <v>16</v>
      </c>
      <c r="I156" s="281">
        <v>500</v>
      </c>
      <c r="J156" s="217"/>
      <c r="K156" s="53" t="s">
        <v>208</v>
      </c>
      <c r="L156" s="90"/>
      <c r="M156" s="139"/>
      <c r="N156" s="139"/>
      <c r="O156" s="139"/>
      <c r="P156" s="139"/>
    </row>
    <row r="157" spans="1:16" ht="57" customHeight="1">
      <c r="A157" s="108" t="s">
        <v>211</v>
      </c>
      <c r="B157" s="52"/>
      <c r="C157" s="51"/>
      <c r="D157" s="363" t="s">
        <v>148</v>
      </c>
      <c r="E157" s="199"/>
      <c r="F157" s="66"/>
      <c r="G157" s="272" t="s">
        <v>213</v>
      </c>
      <c r="H157" s="281" t="s">
        <v>16</v>
      </c>
      <c r="I157" s="281">
        <v>43</v>
      </c>
      <c r="J157" s="217"/>
      <c r="K157" s="53" t="s">
        <v>208</v>
      </c>
      <c r="L157" s="411"/>
      <c r="M157" s="412"/>
      <c r="N157" s="412"/>
      <c r="O157" s="412"/>
      <c r="P157" s="412"/>
    </row>
    <row r="158" spans="1:16" s="80" customFormat="1" ht="51.6" customHeight="1">
      <c r="A158" s="108" t="s">
        <v>212</v>
      </c>
      <c r="B158" s="52"/>
      <c r="C158" s="51"/>
      <c r="D158" s="363" t="s">
        <v>148</v>
      </c>
      <c r="E158" s="199"/>
      <c r="F158" s="66"/>
      <c r="G158" s="272" t="s">
        <v>421</v>
      </c>
      <c r="H158" s="281" t="s">
        <v>16</v>
      </c>
      <c r="I158" s="281">
        <v>15</v>
      </c>
      <c r="J158" s="217"/>
      <c r="K158" s="53" t="s">
        <v>208</v>
      </c>
      <c r="L158" s="141"/>
      <c r="M158" s="142"/>
      <c r="N158" s="142"/>
      <c r="O158" s="142"/>
      <c r="P158" s="142"/>
    </row>
    <row r="159" spans="1:16" s="80" customFormat="1" ht="54.6" customHeight="1">
      <c r="A159" s="108" t="s">
        <v>214</v>
      </c>
      <c r="B159" s="47" t="s">
        <v>29</v>
      </c>
      <c r="C159" s="51"/>
      <c r="D159" s="363" t="s">
        <v>148</v>
      </c>
      <c r="E159" s="199"/>
      <c r="F159" s="392" t="s">
        <v>609</v>
      </c>
      <c r="G159" s="272" t="s">
        <v>382</v>
      </c>
      <c r="H159" s="280" t="s">
        <v>381</v>
      </c>
      <c r="I159" s="281">
        <v>900</v>
      </c>
      <c r="J159" s="217"/>
      <c r="K159" s="53" t="s">
        <v>208</v>
      </c>
      <c r="L159" s="141"/>
      <c r="M159" s="142"/>
      <c r="N159" s="142"/>
      <c r="O159" s="142"/>
      <c r="P159" s="142"/>
    </row>
    <row r="160" spans="1:16" s="80" customFormat="1" ht="55.2" customHeight="1">
      <c r="A160" s="108" t="s">
        <v>216</v>
      </c>
      <c r="B160" s="52"/>
      <c r="C160" s="51"/>
      <c r="D160" s="363" t="s">
        <v>148</v>
      </c>
      <c r="E160" s="199"/>
      <c r="F160" s="53"/>
      <c r="G160" s="272" t="s">
        <v>218</v>
      </c>
      <c r="H160" s="281" t="s">
        <v>16</v>
      </c>
      <c r="I160" s="281">
        <v>350</v>
      </c>
      <c r="J160" s="217"/>
      <c r="K160" s="53" t="s">
        <v>208</v>
      </c>
      <c r="L160" s="141"/>
      <c r="M160" s="142"/>
      <c r="N160" s="142"/>
      <c r="O160" s="142"/>
      <c r="P160" s="142"/>
    </row>
    <row r="161" spans="1:16" s="80" customFormat="1" ht="47.4" customHeight="1">
      <c r="A161" s="108" t="s">
        <v>217</v>
      </c>
      <c r="B161" s="52"/>
      <c r="C161" s="51"/>
      <c r="D161" s="363" t="s">
        <v>148</v>
      </c>
      <c r="E161" s="199"/>
      <c r="F161" s="53"/>
      <c r="G161" s="272" t="s">
        <v>220</v>
      </c>
      <c r="H161" s="280" t="s">
        <v>422</v>
      </c>
      <c r="I161" s="281">
        <v>580</v>
      </c>
      <c r="J161" s="217"/>
      <c r="K161" s="53" t="s">
        <v>208</v>
      </c>
      <c r="L161" s="141"/>
      <c r="M161" s="142"/>
      <c r="N161" s="142"/>
      <c r="O161" s="142"/>
      <c r="P161" s="142"/>
    </row>
    <row r="162" spans="1:16" s="80" customFormat="1" ht="51" customHeight="1">
      <c r="A162" s="108" t="s">
        <v>219</v>
      </c>
      <c r="B162" s="52"/>
      <c r="C162" s="51"/>
      <c r="D162" s="363" t="s">
        <v>148</v>
      </c>
      <c r="E162" s="199"/>
      <c r="F162" s="53"/>
      <c r="G162" s="272" t="s">
        <v>223</v>
      </c>
      <c r="H162" s="281" t="s">
        <v>16</v>
      </c>
      <c r="I162" s="281">
        <v>1800</v>
      </c>
      <c r="J162" s="217"/>
      <c r="K162" s="53" t="s">
        <v>208</v>
      </c>
      <c r="L162" s="141"/>
      <c r="M162" s="142"/>
      <c r="N162" s="142"/>
      <c r="O162" s="142"/>
      <c r="P162" s="142"/>
    </row>
    <row r="163" spans="1:16" s="80" customFormat="1" ht="43.8" customHeight="1">
      <c r="A163" s="108" t="s">
        <v>221</v>
      </c>
      <c r="B163" s="52"/>
      <c r="C163" s="51"/>
      <c r="D163" s="363" t="s">
        <v>148</v>
      </c>
      <c r="E163" s="199"/>
      <c r="F163" s="53"/>
      <c r="G163" s="272" t="s">
        <v>225</v>
      </c>
      <c r="H163" s="281" t="s">
        <v>16</v>
      </c>
      <c r="I163" s="281">
        <v>10</v>
      </c>
      <c r="J163" s="217"/>
      <c r="K163" s="53" t="s">
        <v>208</v>
      </c>
      <c r="L163" s="141"/>
      <c r="M163" s="142"/>
      <c r="N163" s="142"/>
      <c r="O163" s="142"/>
      <c r="P163" s="142"/>
    </row>
    <row r="164" spans="1:16" s="80" customFormat="1" ht="45.75" customHeight="1">
      <c r="A164" s="108" t="s">
        <v>222</v>
      </c>
      <c r="B164" s="52"/>
      <c r="C164" s="51"/>
      <c r="D164" s="363" t="s">
        <v>148</v>
      </c>
      <c r="E164" s="199"/>
      <c r="F164" s="53"/>
      <c r="G164" s="272" t="s">
        <v>227</v>
      </c>
      <c r="H164" s="280" t="s">
        <v>423</v>
      </c>
      <c r="I164" s="281">
        <v>2700</v>
      </c>
      <c r="J164" s="217"/>
      <c r="K164" s="53" t="s">
        <v>208</v>
      </c>
      <c r="L164" s="141"/>
      <c r="M164" s="142"/>
      <c r="N164" s="142"/>
      <c r="O164" s="142"/>
      <c r="P164" s="142"/>
    </row>
    <row r="165" spans="1:16" s="80" customFormat="1" ht="44.4" customHeight="1">
      <c r="A165" s="108" t="s">
        <v>224</v>
      </c>
      <c r="B165" s="52"/>
      <c r="C165" s="51"/>
      <c r="D165" s="363" t="s">
        <v>148</v>
      </c>
      <c r="E165" s="199"/>
      <c r="F165" s="53"/>
      <c r="G165" s="272" t="s">
        <v>229</v>
      </c>
      <c r="H165" s="280" t="s">
        <v>423</v>
      </c>
      <c r="I165" s="281">
        <v>995</v>
      </c>
      <c r="J165" s="217"/>
      <c r="K165" s="53" t="s">
        <v>208</v>
      </c>
      <c r="L165" s="141"/>
      <c r="M165" s="142"/>
      <c r="N165" s="142"/>
      <c r="O165" s="142"/>
      <c r="P165" s="142"/>
    </row>
    <row r="166" spans="1:16" s="80" customFormat="1" ht="47.4" customHeight="1">
      <c r="A166" s="108" t="s">
        <v>226</v>
      </c>
      <c r="B166" s="52"/>
      <c r="C166" s="51"/>
      <c r="D166" s="363" t="s">
        <v>148</v>
      </c>
      <c r="E166" s="199"/>
      <c r="F166" s="53"/>
      <c r="G166" s="272" t="s">
        <v>231</v>
      </c>
      <c r="H166" s="281" t="s">
        <v>232</v>
      </c>
      <c r="I166" s="297">
        <v>40000000</v>
      </c>
      <c r="J166" s="217"/>
      <c r="K166" s="53" t="s">
        <v>208</v>
      </c>
      <c r="L166" s="141"/>
      <c r="M166" s="142"/>
      <c r="N166" s="142"/>
      <c r="O166" s="142"/>
      <c r="P166" s="142"/>
    </row>
    <row r="167" spans="1:16" s="80" customFormat="1" ht="48.75" customHeight="1">
      <c r="A167" s="108" t="s">
        <v>228</v>
      </c>
      <c r="B167" s="52"/>
      <c r="C167" s="51"/>
      <c r="D167" s="363" t="s">
        <v>148</v>
      </c>
      <c r="E167" s="199"/>
      <c r="F167" s="53"/>
      <c r="G167" s="272" t="s">
        <v>234</v>
      </c>
      <c r="H167" s="281" t="s">
        <v>232</v>
      </c>
      <c r="I167" s="297">
        <v>6000000</v>
      </c>
      <c r="J167" s="217"/>
      <c r="K167" s="53" t="s">
        <v>208</v>
      </c>
      <c r="L167" s="141"/>
      <c r="M167" s="142"/>
      <c r="N167" s="142"/>
      <c r="O167" s="142"/>
      <c r="P167" s="142"/>
    </row>
    <row r="168" spans="1:16" s="80" customFormat="1" ht="43.5" customHeight="1">
      <c r="A168" s="108" t="s">
        <v>230</v>
      </c>
      <c r="B168" s="52"/>
      <c r="C168" s="51"/>
      <c r="D168" s="363" t="s">
        <v>148</v>
      </c>
      <c r="E168" s="199"/>
      <c r="F168" s="53"/>
      <c r="G168" s="272" t="s">
        <v>236</v>
      </c>
      <c r="H168" s="280" t="s">
        <v>541</v>
      </c>
      <c r="I168" s="281">
        <v>50</v>
      </c>
      <c r="J168" s="217"/>
      <c r="K168" s="53" t="s">
        <v>208</v>
      </c>
      <c r="L168" s="141"/>
      <c r="M168" s="142"/>
      <c r="N168" s="142"/>
      <c r="O168" s="142"/>
      <c r="P168" s="142"/>
    </row>
    <row r="169" spans="1:16" ht="42" customHeight="1">
      <c r="A169" s="108" t="s">
        <v>233</v>
      </c>
      <c r="B169" s="52"/>
      <c r="C169" s="51"/>
      <c r="D169" s="363" t="s">
        <v>148</v>
      </c>
      <c r="E169" s="106"/>
      <c r="F169" s="53"/>
      <c r="G169" s="272" t="s">
        <v>238</v>
      </c>
      <c r="H169" s="281" t="s">
        <v>239</v>
      </c>
      <c r="I169" s="281">
        <v>15</v>
      </c>
      <c r="J169" s="268"/>
      <c r="K169" s="53" t="s">
        <v>208</v>
      </c>
      <c r="L169" s="411"/>
      <c r="M169" s="412"/>
      <c r="N169" s="412"/>
      <c r="O169" s="412"/>
      <c r="P169" s="412"/>
    </row>
    <row r="170" spans="1:16" ht="51" customHeight="1">
      <c r="A170" s="108" t="s">
        <v>235</v>
      </c>
      <c r="B170" s="52"/>
      <c r="C170" s="51"/>
      <c r="D170" s="363" t="s">
        <v>148</v>
      </c>
      <c r="E170" s="106"/>
      <c r="F170" s="298"/>
      <c r="G170" s="272" t="s">
        <v>664</v>
      </c>
      <c r="H170" s="280" t="s">
        <v>240</v>
      </c>
      <c r="I170" s="280" t="s">
        <v>650</v>
      </c>
      <c r="J170" s="217"/>
      <c r="K170" s="53" t="s">
        <v>208</v>
      </c>
      <c r="L170" s="413"/>
      <c r="M170" s="414"/>
      <c r="N170" s="414"/>
      <c r="O170" s="139"/>
    </row>
    <row r="171" spans="1:16" s="38" customFormat="1" ht="45" customHeight="1">
      <c r="A171" s="108" t="s">
        <v>237</v>
      </c>
      <c r="B171" s="52"/>
      <c r="C171" s="51"/>
      <c r="D171" s="363" t="s">
        <v>148</v>
      </c>
      <c r="E171" s="107"/>
      <c r="F171" s="299"/>
      <c r="G171" s="300" t="s">
        <v>241</v>
      </c>
      <c r="H171" s="280" t="s">
        <v>56</v>
      </c>
      <c r="I171" s="281">
        <v>80</v>
      </c>
      <c r="J171" s="301"/>
      <c r="K171" s="53" t="s">
        <v>208</v>
      </c>
      <c r="L171" s="415"/>
      <c r="M171" s="416"/>
      <c r="N171" s="416"/>
      <c r="O171" s="139"/>
    </row>
    <row r="172" spans="1:16" s="85" customFormat="1" ht="36.75" customHeight="1">
      <c r="A172" s="448" t="s">
        <v>242</v>
      </c>
      <c r="B172" s="23"/>
      <c r="C172" s="15"/>
      <c r="D172" s="427" t="s">
        <v>243</v>
      </c>
      <c r="E172" s="99"/>
      <c r="F172" s="17"/>
      <c r="G172" s="18" t="s">
        <v>12</v>
      </c>
      <c r="H172" s="19" t="s">
        <v>13</v>
      </c>
      <c r="I172" s="24" t="s">
        <v>14</v>
      </c>
      <c r="J172" s="24">
        <f>678634+6180</f>
        <v>684814</v>
      </c>
      <c r="K172" s="20"/>
      <c r="L172" s="87"/>
      <c r="M172" s="142"/>
      <c r="N172" s="142"/>
      <c r="O172" s="142"/>
    </row>
    <row r="173" spans="1:16" ht="33.75" customHeight="1">
      <c r="A173" s="449"/>
      <c r="B173" s="148"/>
      <c r="C173" s="15"/>
      <c r="D173" s="428"/>
      <c r="E173" s="16"/>
      <c r="F173" s="17"/>
      <c r="G173" s="21" t="s">
        <v>15</v>
      </c>
      <c r="H173" s="20" t="s">
        <v>16</v>
      </c>
      <c r="I173" s="24">
        <v>5</v>
      </c>
      <c r="J173" s="24" t="s">
        <v>14</v>
      </c>
      <c r="K173" s="20"/>
      <c r="L173" s="139"/>
      <c r="M173" s="139"/>
      <c r="N173" s="139"/>
      <c r="O173" s="139"/>
    </row>
    <row r="174" spans="1:16" ht="55.5" customHeight="1">
      <c r="A174" s="118" t="s">
        <v>244</v>
      </c>
      <c r="B174" s="150"/>
      <c r="C174" s="111"/>
      <c r="D174" s="119" t="s">
        <v>148</v>
      </c>
      <c r="E174" s="68"/>
      <c r="F174" s="66"/>
      <c r="G174" s="103" t="s">
        <v>245</v>
      </c>
      <c r="H174" s="68"/>
      <c r="I174" s="68"/>
      <c r="J174" s="117"/>
      <c r="K174" s="66" t="s">
        <v>610</v>
      </c>
      <c r="L174" s="139"/>
      <c r="M174" s="139"/>
      <c r="N174" s="139"/>
      <c r="O174" s="139"/>
    </row>
    <row r="175" spans="1:16" ht="72" customHeight="1">
      <c r="A175" s="120" t="s">
        <v>246</v>
      </c>
      <c r="B175" s="68"/>
      <c r="C175" s="111"/>
      <c r="D175" s="119" t="s">
        <v>148</v>
      </c>
      <c r="E175" s="68"/>
      <c r="F175" s="66"/>
      <c r="G175" s="103" t="s">
        <v>247</v>
      </c>
      <c r="H175" s="68" t="s">
        <v>88</v>
      </c>
      <c r="I175" s="270" t="s">
        <v>448</v>
      </c>
      <c r="J175" s="117"/>
      <c r="K175" s="66" t="s">
        <v>610</v>
      </c>
      <c r="L175" s="139"/>
      <c r="M175" s="139"/>
      <c r="N175" s="139"/>
      <c r="O175" s="139"/>
    </row>
    <row r="176" spans="1:16" ht="55.2" customHeight="1">
      <c r="A176" s="121" t="s">
        <v>248</v>
      </c>
      <c r="B176" s="150"/>
      <c r="C176" s="111"/>
      <c r="D176" s="119" t="s">
        <v>148</v>
      </c>
      <c r="E176" s="68"/>
      <c r="F176" s="66"/>
      <c r="G176" s="103" t="s">
        <v>328</v>
      </c>
      <c r="H176" s="66" t="s">
        <v>16</v>
      </c>
      <c r="I176" s="66">
        <v>30</v>
      </c>
      <c r="J176" s="117"/>
      <c r="K176" s="66" t="s">
        <v>610</v>
      </c>
      <c r="L176" s="139"/>
      <c r="M176" s="139"/>
      <c r="N176" s="139"/>
      <c r="O176" s="139"/>
    </row>
    <row r="177" spans="1:15" ht="77.400000000000006" customHeight="1">
      <c r="A177" s="118" t="s">
        <v>249</v>
      </c>
      <c r="B177" s="150"/>
      <c r="C177" s="111"/>
      <c r="D177" s="119" t="s">
        <v>148</v>
      </c>
      <c r="E177" s="68"/>
      <c r="F177" s="66"/>
      <c r="G177" s="103" t="s">
        <v>476</v>
      </c>
      <c r="H177" s="68" t="s">
        <v>250</v>
      </c>
      <c r="I177" s="104" t="s">
        <v>449</v>
      </c>
      <c r="J177" s="117"/>
      <c r="K177" s="66" t="s">
        <v>610</v>
      </c>
      <c r="L177" s="139"/>
      <c r="M177" s="139"/>
      <c r="N177" s="139"/>
      <c r="O177" s="139"/>
    </row>
    <row r="178" spans="1:15" ht="55.8" customHeight="1">
      <c r="A178" s="120" t="s">
        <v>251</v>
      </c>
      <c r="B178" s="68"/>
      <c r="C178" s="111"/>
      <c r="D178" s="119" t="s">
        <v>148</v>
      </c>
      <c r="E178" s="68"/>
      <c r="F178" s="66"/>
      <c r="G178" s="103" t="s">
        <v>252</v>
      </c>
      <c r="H178" s="68"/>
      <c r="I178" s="68"/>
      <c r="J178" s="117"/>
      <c r="K178" s="66" t="s">
        <v>610</v>
      </c>
      <c r="L178" s="139"/>
      <c r="M178" s="139"/>
      <c r="N178" s="139"/>
      <c r="O178" s="139"/>
    </row>
    <row r="179" spans="1:15" ht="82.8" customHeight="1">
      <c r="A179" s="118" t="s">
        <v>253</v>
      </c>
      <c r="B179" s="150"/>
      <c r="C179" s="111"/>
      <c r="D179" s="119" t="s">
        <v>148</v>
      </c>
      <c r="E179" s="68"/>
      <c r="F179" s="66"/>
      <c r="G179" s="103" t="s">
        <v>254</v>
      </c>
      <c r="H179" s="68" t="s">
        <v>255</v>
      </c>
      <c r="I179" s="68" t="s">
        <v>450</v>
      </c>
      <c r="J179" s="117"/>
      <c r="K179" s="66" t="s">
        <v>610</v>
      </c>
      <c r="L179" s="139"/>
      <c r="M179" s="139"/>
      <c r="N179" s="139"/>
      <c r="O179" s="139"/>
    </row>
    <row r="180" spans="1:15" s="80" customFormat="1" ht="56.4" customHeight="1">
      <c r="A180" s="118" t="s">
        <v>256</v>
      </c>
      <c r="B180" s="150"/>
      <c r="C180" s="111"/>
      <c r="D180" s="119" t="s">
        <v>148</v>
      </c>
      <c r="E180" s="68"/>
      <c r="F180" s="66"/>
      <c r="G180" s="229" t="s">
        <v>257</v>
      </c>
      <c r="H180" s="68" t="s">
        <v>258</v>
      </c>
      <c r="I180" s="68" t="s">
        <v>451</v>
      </c>
      <c r="J180" s="117"/>
      <c r="K180" s="66" t="s">
        <v>610</v>
      </c>
      <c r="L180" s="139"/>
      <c r="M180" s="139"/>
      <c r="N180" s="139"/>
      <c r="O180" s="139"/>
    </row>
    <row r="181" spans="1:15" s="80" customFormat="1" ht="62.25" customHeight="1">
      <c r="A181" s="118" t="s">
        <v>259</v>
      </c>
      <c r="B181" s="150"/>
      <c r="C181" s="69"/>
      <c r="D181" s="119" t="s">
        <v>148</v>
      </c>
      <c r="E181" s="68"/>
      <c r="F181" s="117"/>
      <c r="G181" s="103" t="s">
        <v>260</v>
      </c>
      <c r="H181" s="68" t="s">
        <v>16</v>
      </c>
      <c r="I181" s="274" t="s">
        <v>452</v>
      </c>
      <c r="J181" s="117"/>
      <c r="K181" s="66" t="s">
        <v>610</v>
      </c>
      <c r="L181" s="139"/>
      <c r="M181" s="139"/>
      <c r="N181" s="139"/>
      <c r="O181" s="139"/>
    </row>
    <row r="182" spans="1:15" s="59" customFormat="1" ht="58.5" customHeight="1">
      <c r="A182" s="425" t="s">
        <v>261</v>
      </c>
      <c r="B182" s="25"/>
      <c r="C182" s="15"/>
      <c r="D182" s="427" t="s">
        <v>262</v>
      </c>
      <c r="E182" s="16"/>
      <c r="F182" s="17"/>
      <c r="G182" s="18" t="s">
        <v>12</v>
      </c>
      <c r="H182" s="19" t="s">
        <v>13</v>
      </c>
      <c r="I182" s="24" t="s">
        <v>14</v>
      </c>
      <c r="J182" s="24">
        <f>6571498+8400</f>
        <v>6579898</v>
      </c>
      <c r="K182" s="20"/>
      <c r="L182" s="139"/>
      <c r="M182" s="139"/>
      <c r="N182" s="139"/>
      <c r="O182" s="139"/>
    </row>
    <row r="183" spans="1:15" ht="37.5" customHeight="1">
      <c r="A183" s="426"/>
      <c r="B183" s="25"/>
      <c r="C183" s="15"/>
      <c r="D183" s="428"/>
      <c r="E183" s="16"/>
      <c r="F183" s="17"/>
      <c r="G183" s="21" t="s">
        <v>15</v>
      </c>
      <c r="H183" s="20" t="s">
        <v>16</v>
      </c>
      <c r="I183" s="24">
        <v>45</v>
      </c>
      <c r="J183" s="24" t="s">
        <v>14</v>
      </c>
      <c r="K183" s="20"/>
      <c r="L183" s="139"/>
      <c r="M183" s="139"/>
      <c r="N183" s="139"/>
      <c r="O183" s="139"/>
    </row>
    <row r="184" spans="1:15" ht="54.6" customHeight="1">
      <c r="A184" s="134" t="s">
        <v>263</v>
      </c>
      <c r="B184" s="125" t="s">
        <v>29</v>
      </c>
      <c r="C184" s="126"/>
      <c r="D184" s="127" t="s">
        <v>148</v>
      </c>
      <c r="E184" s="128"/>
      <c r="F184" s="128"/>
      <c r="G184" s="302" t="s">
        <v>605</v>
      </c>
      <c r="H184" s="124"/>
      <c r="I184" s="128"/>
      <c r="J184" s="51"/>
      <c r="K184" s="53"/>
      <c r="L184" s="139"/>
    </row>
    <row r="185" spans="1:15" s="139" customFormat="1" ht="48" customHeight="1">
      <c r="A185" s="134" t="s">
        <v>602</v>
      </c>
      <c r="B185" s="347"/>
      <c r="C185" s="348"/>
      <c r="D185" s="127" t="s">
        <v>148</v>
      </c>
      <c r="E185" s="131"/>
      <c r="F185" s="396" t="s">
        <v>215</v>
      </c>
      <c r="G185" s="381" t="s">
        <v>601</v>
      </c>
      <c r="H185" s="124" t="s">
        <v>264</v>
      </c>
      <c r="I185" s="128">
        <v>100</v>
      </c>
      <c r="J185" s="276"/>
      <c r="K185" s="53" t="s">
        <v>611</v>
      </c>
    </row>
    <row r="186" spans="1:15" s="139" customFormat="1" ht="51" customHeight="1">
      <c r="A186" s="134" t="s">
        <v>603</v>
      </c>
      <c r="B186" s="347"/>
      <c r="C186" s="348"/>
      <c r="D186" s="127" t="s">
        <v>148</v>
      </c>
      <c r="E186" s="131"/>
      <c r="F186" s="128"/>
      <c r="G186" s="381" t="s">
        <v>604</v>
      </c>
      <c r="H186" s="124" t="s">
        <v>264</v>
      </c>
      <c r="I186" s="131">
        <v>30</v>
      </c>
      <c r="J186" s="276"/>
      <c r="K186" s="53" t="s">
        <v>611</v>
      </c>
    </row>
    <row r="187" spans="1:15" s="80" customFormat="1" ht="60.75" customHeight="1">
      <c r="A187" s="193" t="s">
        <v>265</v>
      </c>
      <c r="B187" s="129"/>
      <c r="C187" s="130"/>
      <c r="D187" s="127" t="s">
        <v>148</v>
      </c>
      <c r="E187" s="131"/>
      <c r="F187" s="132"/>
      <c r="G187" s="381" t="s">
        <v>266</v>
      </c>
      <c r="H187" s="303"/>
      <c r="I187" s="131"/>
      <c r="J187" s="304"/>
      <c r="K187" s="367"/>
      <c r="L187" s="139"/>
    </row>
    <row r="188" spans="1:15" s="80" customFormat="1" ht="51" customHeight="1">
      <c r="A188" s="134" t="s">
        <v>267</v>
      </c>
      <c r="B188" s="133"/>
      <c r="C188" s="126"/>
      <c r="D188" s="127" t="s">
        <v>148</v>
      </c>
      <c r="E188" s="122"/>
      <c r="F188" s="123"/>
      <c r="G188" s="305" t="s">
        <v>268</v>
      </c>
      <c r="H188" s="128" t="s">
        <v>269</v>
      </c>
      <c r="I188" s="306">
        <v>4</v>
      </c>
      <c r="J188" s="51"/>
      <c r="K188" s="365" t="s">
        <v>621</v>
      </c>
      <c r="L188" s="139"/>
    </row>
    <row r="189" spans="1:15" s="80" customFormat="1" ht="52.2" customHeight="1">
      <c r="A189" s="134" t="s">
        <v>270</v>
      </c>
      <c r="B189" s="133"/>
      <c r="C189" s="126"/>
      <c r="D189" s="127" t="s">
        <v>148</v>
      </c>
      <c r="E189" s="122"/>
      <c r="F189" s="123"/>
      <c r="G189" s="305" t="s">
        <v>271</v>
      </c>
      <c r="H189" s="128" t="s">
        <v>269</v>
      </c>
      <c r="I189" s="307">
        <v>4</v>
      </c>
      <c r="J189" s="51"/>
      <c r="K189" s="365" t="s">
        <v>621</v>
      </c>
      <c r="L189" s="139"/>
    </row>
    <row r="190" spans="1:15" s="80" customFormat="1" ht="45" customHeight="1">
      <c r="A190" s="134" t="s">
        <v>272</v>
      </c>
      <c r="B190" s="133"/>
      <c r="C190" s="126"/>
      <c r="D190" s="127" t="s">
        <v>148</v>
      </c>
      <c r="E190" s="122"/>
      <c r="F190" s="123"/>
      <c r="G190" s="305" t="s">
        <v>273</v>
      </c>
      <c r="H190" s="128" t="s">
        <v>269</v>
      </c>
      <c r="I190" s="307">
        <v>10</v>
      </c>
      <c r="J190" s="51"/>
      <c r="K190" s="365" t="s">
        <v>621</v>
      </c>
      <c r="L190" s="139"/>
    </row>
    <row r="191" spans="1:15" s="80" customFormat="1" ht="48" customHeight="1">
      <c r="A191" s="134" t="s">
        <v>274</v>
      </c>
      <c r="B191" s="14"/>
      <c r="C191" s="51"/>
      <c r="D191" s="127" t="s">
        <v>148</v>
      </c>
      <c r="E191" s="199"/>
      <c r="F191" s="98"/>
      <c r="G191" s="308" t="s">
        <v>275</v>
      </c>
      <c r="H191" s="124"/>
      <c r="I191" s="124"/>
      <c r="J191" s="309"/>
      <c r="K191" s="124"/>
      <c r="L191" s="139"/>
    </row>
    <row r="192" spans="1:15" s="80" customFormat="1" ht="50.4" customHeight="1">
      <c r="A192" s="120" t="s">
        <v>276</v>
      </c>
      <c r="B192" s="14"/>
      <c r="C192" s="51"/>
      <c r="D192" s="127" t="s">
        <v>148</v>
      </c>
      <c r="E192" s="337"/>
      <c r="F192" s="53"/>
      <c r="G192" s="302" t="s">
        <v>277</v>
      </c>
      <c r="H192" s="124" t="s">
        <v>16</v>
      </c>
      <c r="I192" s="310">
        <v>80</v>
      </c>
      <c r="J192" s="309"/>
      <c r="K192" s="124" t="s">
        <v>612</v>
      </c>
      <c r="L192" s="139"/>
    </row>
    <row r="193" spans="1:16" s="86" customFormat="1" ht="50.4" customHeight="1">
      <c r="A193" s="194" t="s">
        <v>278</v>
      </c>
      <c r="B193" s="14"/>
      <c r="C193" s="51"/>
      <c r="D193" s="127" t="s">
        <v>148</v>
      </c>
      <c r="E193" s="337"/>
      <c r="F193" s="53"/>
      <c r="G193" s="302" t="s">
        <v>327</v>
      </c>
      <c r="H193" s="124" t="s">
        <v>16</v>
      </c>
      <c r="I193" s="310">
        <v>70</v>
      </c>
      <c r="J193" s="309"/>
      <c r="K193" s="124" t="s">
        <v>612</v>
      </c>
      <c r="L193" s="139"/>
    </row>
    <row r="194" spans="1:16" s="41" customFormat="1" ht="54.6" customHeight="1">
      <c r="A194" s="194" t="s">
        <v>279</v>
      </c>
      <c r="B194" s="14"/>
      <c r="C194" s="51"/>
      <c r="D194" s="127" t="s">
        <v>148</v>
      </c>
      <c r="E194" s="337"/>
      <c r="F194" s="53"/>
      <c r="G194" s="103" t="s">
        <v>651</v>
      </c>
      <c r="H194" s="53" t="s">
        <v>64</v>
      </c>
      <c r="I194" s="274" t="s">
        <v>665</v>
      </c>
      <c r="J194" s="311"/>
      <c r="K194" s="124" t="s">
        <v>612</v>
      </c>
      <c r="L194" s="139"/>
    </row>
    <row r="195" spans="1:16" s="41" customFormat="1" ht="66" customHeight="1">
      <c r="A195" s="194" t="s">
        <v>280</v>
      </c>
      <c r="B195" s="35"/>
      <c r="C195" s="51"/>
      <c r="D195" s="127" t="s">
        <v>148</v>
      </c>
      <c r="E195" s="337"/>
      <c r="F195" s="102"/>
      <c r="G195" s="103" t="s">
        <v>281</v>
      </c>
      <c r="H195" s="312" t="s">
        <v>282</v>
      </c>
      <c r="I195" s="230" t="s">
        <v>477</v>
      </c>
      <c r="J195" s="117"/>
      <c r="K195" s="53" t="s">
        <v>624</v>
      </c>
      <c r="L195" s="139"/>
    </row>
    <row r="196" spans="1:16" s="82" customFormat="1" ht="56.4" customHeight="1">
      <c r="A196" s="194" t="s">
        <v>520</v>
      </c>
      <c r="B196" s="14"/>
      <c r="C196" s="51"/>
      <c r="D196" s="127" t="s">
        <v>148</v>
      </c>
      <c r="E196" s="337"/>
      <c r="F196" s="367"/>
      <c r="G196" s="308" t="s">
        <v>284</v>
      </c>
      <c r="H196" s="66" t="s">
        <v>16</v>
      </c>
      <c r="I196" s="313">
        <v>2360</v>
      </c>
      <c r="J196" s="117"/>
      <c r="K196" s="101" t="s">
        <v>666</v>
      </c>
      <c r="L196" s="139"/>
    </row>
    <row r="197" spans="1:16" s="80" customFormat="1" ht="49.2" customHeight="1">
      <c r="A197" s="108" t="s">
        <v>343</v>
      </c>
      <c r="B197" s="199"/>
      <c r="C197" s="51"/>
      <c r="D197" s="127" t="s">
        <v>148</v>
      </c>
      <c r="E197" s="199"/>
      <c r="F197" s="53"/>
      <c r="G197" s="308" t="s">
        <v>285</v>
      </c>
      <c r="H197" s="215"/>
      <c r="I197" s="216"/>
      <c r="J197" s="217"/>
      <c r="K197" s="53"/>
      <c r="L197" s="90"/>
    </row>
    <row r="198" spans="1:16" ht="54" customHeight="1">
      <c r="A198" s="108" t="s">
        <v>344</v>
      </c>
      <c r="B198" s="199"/>
      <c r="C198" s="51"/>
      <c r="D198" s="127" t="s">
        <v>148</v>
      </c>
      <c r="E198" s="199"/>
      <c r="F198" s="199"/>
      <c r="G198" s="308" t="s">
        <v>286</v>
      </c>
      <c r="H198" s="216" t="s">
        <v>287</v>
      </c>
      <c r="I198" s="313" t="s">
        <v>471</v>
      </c>
      <c r="J198" s="117"/>
      <c r="K198" s="66" t="s">
        <v>622</v>
      </c>
      <c r="L198" s="139"/>
    </row>
    <row r="199" spans="1:16" ht="59.25" customHeight="1">
      <c r="A199" s="108" t="s">
        <v>345</v>
      </c>
      <c r="B199" s="199"/>
      <c r="C199" s="51"/>
      <c r="D199" s="127" t="s">
        <v>148</v>
      </c>
      <c r="E199" s="199"/>
      <c r="F199" s="199"/>
      <c r="G199" s="314" t="s">
        <v>288</v>
      </c>
      <c r="H199" s="216" t="s">
        <v>289</v>
      </c>
      <c r="I199" s="315" t="s">
        <v>472</v>
      </c>
      <c r="J199" s="382"/>
      <c r="K199" s="338" t="s">
        <v>622</v>
      </c>
      <c r="L199" s="139"/>
      <c r="M199" s="139"/>
      <c r="N199" s="139"/>
      <c r="O199" s="139"/>
      <c r="P199" s="139"/>
    </row>
    <row r="200" spans="1:16" ht="54" customHeight="1">
      <c r="A200" s="108" t="s">
        <v>346</v>
      </c>
      <c r="B200" s="199"/>
      <c r="C200" s="51"/>
      <c r="D200" s="127" t="s">
        <v>148</v>
      </c>
      <c r="E200" s="199"/>
      <c r="F200" s="199"/>
      <c r="G200" s="314" t="s">
        <v>290</v>
      </c>
      <c r="H200" s="216" t="s">
        <v>291</v>
      </c>
      <c r="I200" s="316" t="s">
        <v>473</v>
      </c>
      <c r="J200" s="382"/>
      <c r="K200" s="338" t="s">
        <v>622</v>
      </c>
      <c r="L200" s="139"/>
      <c r="M200" s="139"/>
      <c r="N200" s="139"/>
      <c r="O200" s="139"/>
      <c r="P200" s="139"/>
    </row>
    <row r="201" spans="1:16" s="82" customFormat="1" ht="51.6" customHeight="1">
      <c r="A201" s="108" t="s">
        <v>521</v>
      </c>
      <c r="B201" s="199"/>
      <c r="C201" s="51"/>
      <c r="D201" s="127" t="s">
        <v>148</v>
      </c>
      <c r="E201" s="199"/>
      <c r="F201" s="199"/>
      <c r="G201" s="308" t="s">
        <v>292</v>
      </c>
      <c r="H201" s="66"/>
      <c r="I201" s="66"/>
      <c r="J201" s="111"/>
      <c r="K201" s="338"/>
      <c r="L201" s="139"/>
      <c r="M201" s="139"/>
      <c r="N201" s="139"/>
      <c r="O201" s="139"/>
      <c r="P201" s="139"/>
    </row>
    <row r="202" spans="1:16" s="139" customFormat="1" ht="66" customHeight="1">
      <c r="A202" s="108" t="s">
        <v>522</v>
      </c>
      <c r="B202" s="199"/>
      <c r="C202" s="51"/>
      <c r="D202" s="127" t="s">
        <v>148</v>
      </c>
      <c r="E202" s="199"/>
      <c r="F202" s="200"/>
      <c r="G202" s="103" t="s">
        <v>329</v>
      </c>
      <c r="H202" s="66" t="s">
        <v>16</v>
      </c>
      <c r="I202" s="66">
        <v>5</v>
      </c>
      <c r="J202" s="111"/>
      <c r="K202" s="150" t="s">
        <v>623</v>
      </c>
    </row>
    <row r="203" spans="1:16" s="80" customFormat="1" ht="68.25" customHeight="1">
      <c r="A203" s="108" t="s">
        <v>523</v>
      </c>
      <c r="B203" s="199"/>
      <c r="C203" s="51"/>
      <c r="D203" s="127" t="s">
        <v>148</v>
      </c>
      <c r="E203" s="199"/>
      <c r="F203" s="200"/>
      <c r="G203" s="103" t="s">
        <v>330</v>
      </c>
      <c r="H203" s="66" t="s">
        <v>16</v>
      </c>
      <c r="I203" s="66">
        <v>5</v>
      </c>
      <c r="J203" s="111"/>
      <c r="K203" s="150" t="s">
        <v>623</v>
      </c>
      <c r="L203" s="139"/>
      <c r="M203" s="139"/>
      <c r="N203" s="139"/>
      <c r="O203" s="139"/>
      <c r="P203" s="139"/>
    </row>
    <row r="204" spans="1:16" s="80" customFormat="1" ht="74.400000000000006" customHeight="1">
      <c r="A204" s="108" t="s">
        <v>524</v>
      </c>
      <c r="B204" s="199"/>
      <c r="C204" s="51"/>
      <c r="D204" s="127" t="s">
        <v>148</v>
      </c>
      <c r="E204" s="96"/>
      <c r="F204" s="107"/>
      <c r="G204" s="229" t="s">
        <v>293</v>
      </c>
      <c r="H204" s="338" t="s">
        <v>589</v>
      </c>
      <c r="I204" s="230" t="s">
        <v>588</v>
      </c>
      <c r="J204" s="111"/>
      <c r="K204" s="150" t="s">
        <v>623</v>
      </c>
      <c r="L204" s="139"/>
      <c r="M204" s="139"/>
      <c r="N204" s="139"/>
      <c r="O204" s="139"/>
      <c r="P204" s="139"/>
    </row>
    <row r="205" spans="1:16" s="80" customFormat="1" ht="63.75" customHeight="1">
      <c r="A205" s="108" t="s">
        <v>525</v>
      </c>
      <c r="B205" s="199"/>
      <c r="C205" s="51"/>
      <c r="D205" s="127" t="s">
        <v>148</v>
      </c>
      <c r="E205" s="199"/>
      <c r="F205" s="201"/>
      <c r="G205" s="103" t="s">
        <v>667</v>
      </c>
      <c r="H205" s="338" t="s">
        <v>264</v>
      </c>
      <c r="I205" s="338">
        <v>30</v>
      </c>
      <c r="J205" s="111"/>
      <c r="K205" s="150" t="s">
        <v>623</v>
      </c>
      <c r="L205" s="139"/>
      <c r="M205" s="139"/>
      <c r="N205" s="139"/>
      <c r="O205" s="139"/>
      <c r="P205" s="139"/>
    </row>
    <row r="206" spans="1:16" s="80" customFormat="1" ht="69.75" customHeight="1">
      <c r="A206" s="108" t="s">
        <v>526</v>
      </c>
      <c r="B206" s="199"/>
      <c r="C206" s="51"/>
      <c r="D206" s="127" t="s">
        <v>148</v>
      </c>
      <c r="E206" s="199"/>
      <c r="F206" s="199"/>
      <c r="G206" s="103" t="s">
        <v>668</v>
      </c>
      <c r="H206" s="66" t="s">
        <v>16</v>
      </c>
      <c r="I206" s="66">
        <v>1</v>
      </c>
      <c r="J206" s="111"/>
      <c r="K206" s="150" t="s">
        <v>623</v>
      </c>
      <c r="L206" s="139"/>
      <c r="M206" s="139"/>
      <c r="N206" s="139"/>
      <c r="O206" s="139"/>
      <c r="P206" s="139"/>
    </row>
    <row r="207" spans="1:16" s="139" customFormat="1" ht="58.8" customHeight="1">
      <c r="A207" s="120" t="s">
        <v>587</v>
      </c>
      <c r="B207" s="338"/>
      <c r="C207" s="111"/>
      <c r="D207" s="127" t="s">
        <v>148</v>
      </c>
      <c r="E207" s="338"/>
      <c r="F207" s="338"/>
      <c r="G207" s="383" t="s">
        <v>586</v>
      </c>
      <c r="H207" s="66" t="s">
        <v>16</v>
      </c>
      <c r="I207" s="66">
        <v>5</v>
      </c>
      <c r="J207" s="111"/>
      <c r="K207" s="150" t="s">
        <v>623</v>
      </c>
    </row>
    <row r="208" spans="1:16" ht="48" customHeight="1">
      <c r="A208" s="417" t="s">
        <v>294</v>
      </c>
      <c r="B208" s="10"/>
      <c r="C208" s="10"/>
      <c r="D208" s="419" t="s">
        <v>359</v>
      </c>
      <c r="E208" s="11"/>
      <c r="F208" s="12"/>
      <c r="G208" s="97" t="s">
        <v>12</v>
      </c>
      <c r="H208" s="30" t="s">
        <v>13</v>
      </c>
      <c r="I208" s="32" t="s">
        <v>14</v>
      </c>
      <c r="J208" s="32">
        <v>40000</v>
      </c>
      <c r="K208" s="31"/>
      <c r="L208" s="139"/>
      <c r="M208" s="139"/>
      <c r="N208" s="139"/>
      <c r="O208" s="139"/>
      <c r="P208" s="139"/>
    </row>
    <row r="209" spans="1:16" ht="27.75" customHeight="1">
      <c r="A209" s="418"/>
      <c r="B209" s="10"/>
      <c r="C209" s="10"/>
      <c r="D209" s="429"/>
      <c r="E209" s="11"/>
      <c r="F209" s="12"/>
      <c r="G209" s="33" t="s">
        <v>15</v>
      </c>
      <c r="H209" s="31" t="s">
        <v>16</v>
      </c>
      <c r="I209" s="32">
        <v>0</v>
      </c>
      <c r="J209" s="32" t="s">
        <v>14</v>
      </c>
      <c r="K209" s="31"/>
      <c r="L209" s="139"/>
      <c r="M209" s="139"/>
      <c r="N209" s="139"/>
      <c r="O209" s="139"/>
      <c r="P209" s="139"/>
    </row>
    <row r="210" spans="1:16" ht="61.35" customHeight="1">
      <c r="A210" s="108" t="s">
        <v>295</v>
      </c>
      <c r="B210" s="52"/>
      <c r="C210" s="51"/>
      <c r="D210" s="40" t="s">
        <v>359</v>
      </c>
      <c r="E210" s="151"/>
      <c r="F210" s="151"/>
      <c r="G210" s="163" t="s">
        <v>363</v>
      </c>
      <c r="H210" s="53" t="s">
        <v>16</v>
      </c>
      <c r="I210" s="53">
        <v>1</v>
      </c>
      <c r="J210" s="53"/>
      <c r="K210" s="155" t="s">
        <v>301</v>
      </c>
      <c r="L210" s="139"/>
      <c r="M210" s="139"/>
      <c r="N210" s="139"/>
      <c r="O210" s="139"/>
      <c r="P210" s="139"/>
    </row>
    <row r="211" spans="1:16" s="48" customFormat="1" ht="39.9" customHeight="1">
      <c r="A211" s="417">
        <v>6</v>
      </c>
      <c r="B211" s="10"/>
      <c r="C211" s="10"/>
      <c r="D211" s="445" t="s">
        <v>296</v>
      </c>
      <c r="E211" s="11"/>
      <c r="F211" s="12"/>
      <c r="G211" s="29" t="s">
        <v>12</v>
      </c>
      <c r="H211" s="30" t="s">
        <v>13</v>
      </c>
      <c r="I211" s="32" t="s">
        <v>14</v>
      </c>
      <c r="J211" s="32">
        <v>545525</v>
      </c>
      <c r="K211" s="31"/>
      <c r="L211" s="139"/>
      <c r="M211" s="139"/>
      <c r="N211" s="139"/>
      <c r="O211" s="139"/>
      <c r="P211" s="139"/>
    </row>
    <row r="212" spans="1:16" ht="35.25" customHeight="1">
      <c r="A212" s="418"/>
      <c r="B212" s="10"/>
      <c r="C212" s="10"/>
      <c r="D212" s="446"/>
      <c r="E212" s="11"/>
      <c r="F212" s="12"/>
      <c r="G212" s="33" t="s">
        <v>15</v>
      </c>
      <c r="H212" s="31" t="s">
        <v>16</v>
      </c>
      <c r="I212" s="32">
        <v>5</v>
      </c>
      <c r="J212" s="32" t="s">
        <v>14</v>
      </c>
      <c r="K212" s="31"/>
      <c r="L212" s="139"/>
      <c r="M212" s="139"/>
      <c r="N212" s="139"/>
      <c r="O212" s="139"/>
      <c r="P212" s="139"/>
    </row>
    <row r="213" spans="1:16" ht="46.5" customHeight="1">
      <c r="A213" s="164">
        <v>6</v>
      </c>
      <c r="B213" s="15"/>
      <c r="C213" s="15"/>
      <c r="D213" s="186" t="s">
        <v>298</v>
      </c>
      <c r="E213" s="16"/>
      <c r="F213" s="17"/>
      <c r="G213" s="39"/>
      <c r="H213" s="19"/>
      <c r="I213" s="24"/>
      <c r="J213" s="159"/>
      <c r="K213" s="20"/>
      <c r="L213" s="139"/>
      <c r="M213" s="139"/>
      <c r="N213" s="139"/>
      <c r="O213" s="139"/>
      <c r="P213" s="139"/>
    </row>
    <row r="214" spans="1:16" ht="66.75" customHeight="1">
      <c r="A214" s="108" t="s">
        <v>297</v>
      </c>
      <c r="B214" s="34"/>
      <c r="C214" s="51"/>
      <c r="D214" s="115" t="s">
        <v>296</v>
      </c>
      <c r="E214" s="199"/>
      <c r="F214" s="53"/>
      <c r="G214" s="54" t="s">
        <v>474</v>
      </c>
      <c r="H214" s="317"/>
      <c r="I214" s="53"/>
      <c r="J214" s="217"/>
      <c r="K214" s="53"/>
      <c r="L214" s="139"/>
      <c r="M214" s="139"/>
      <c r="N214" s="139"/>
      <c r="O214" s="139"/>
      <c r="P214" s="139"/>
    </row>
    <row r="215" spans="1:16" ht="36" customHeight="1">
      <c r="A215" s="108" t="s">
        <v>364</v>
      </c>
      <c r="B215" s="34"/>
      <c r="C215" s="51"/>
      <c r="D215" s="115" t="s">
        <v>296</v>
      </c>
      <c r="E215" s="199"/>
      <c r="F215" s="53"/>
      <c r="G215" s="54" t="s">
        <v>299</v>
      </c>
      <c r="H215" s="199" t="s">
        <v>300</v>
      </c>
      <c r="I215" s="53" t="s">
        <v>453</v>
      </c>
      <c r="J215" s="217"/>
      <c r="K215" s="53" t="s">
        <v>301</v>
      </c>
      <c r="L215" s="139"/>
      <c r="M215" s="139"/>
      <c r="N215" s="139"/>
      <c r="O215" s="139"/>
      <c r="P215" s="139"/>
    </row>
    <row r="216" spans="1:16" ht="60" customHeight="1">
      <c r="A216" s="108" t="s">
        <v>365</v>
      </c>
      <c r="B216" s="34"/>
      <c r="C216" s="51"/>
      <c r="D216" s="115" t="s">
        <v>296</v>
      </c>
      <c r="E216" s="199"/>
      <c r="F216" s="53"/>
      <c r="G216" s="54" t="s">
        <v>302</v>
      </c>
      <c r="H216" s="199" t="s">
        <v>51</v>
      </c>
      <c r="I216" s="199" t="s">
        <v>455</v>
      </c>
      <c r="J216" s="217"/>
      <c r="K216" s="53" t="s">
        <v>301</v>
      </c>
      <c r="L216" s="139"/>
      <c r="M216" s="139"/>
      <c r="N216" s="139"/>
      <c r="O216" s="139"/>
      <c r="P216" s="139"/>
    </row>
    <row r="217" spans="1:16" s="79" customFormat="1" ht="63" customHeight="1">
      <c r="A217" s="108" t="s">
        <v>366</v>
      </c>
      <c r="B217" s="34"/>
      <c r="C217" s="51"/>
      <c r="D217" s="115" t="s">
        <v>296</v>
      </c>
      <c r="E217" s="199"/>
      <c r="F217" s="53"/>
      <c r="G217" s="54" t="s">
        <v>303</v>
      </c>
      <c r="H217" s="199" t="s">
        <v>16</v>
      </c>
      <c r="I217" s="199" t="s">
        <v>456</v>
      </c>
      <c r="J217" s="217"/>
      <c r="K217" s="53" t="s">
        <v>301</v>
      </c>
      <c r="L217" s="139"/>
      <c r="M217" s="139"/>
      <c r="N217" s="139"/>
      <c r="O217" s="139"/>
      <c r="P217" s="139"/>
    </row>
    <row r="218" spans="1:16" s="79" customFormat="1" ht="60.6" customHeight="1">
      <c r="A218" s="108" t="s">
        <v>367</v>
      </c>
      <c r="B218" s="34"/>
      <c r="C218" s="51"/>
      <c r="D218" s="115" t="s">
        <v>296</v>
      </c>
      <c r="E218" s="199"/>
      <c r="F218" s="53"/>
      <c r="G218" s="54" t="s">
        <v>304</v>
      </c>
      <c r="H218" s="199" t="s">
        <v>305</v>
      </c>
      <c r="I218" s="199" t="s">
        <v>456</v>
      </c>
      <c r="J218" s="217"/>
      <c r="K218" s="53" t="s">
        <v>301</v>
      </c>
      <c r="L218" s="139"/>
      <c r="M218" s="139"/>
      <c r="N218" s="139"/>
      <c r="O218" s="139"/>
      <c r="P218" s="139"/>
    </row>
    <row r="219" spans="1:16" s="79" customFormat="1" ht="45.75" customHeight="1">
      <c r="A219" s="108" t="s">
        <v>368</v>
      </c>
      <c r="B219" s="34"/>
      <c r="C219" s="51"/>
      <c r="D219" s="115" t="s">
        <v>296</v>
      </c>
      <c r="E219" s="199"/>
      <c r="F219" s="53"/>
      <c r="G219" s="54" t="s">
        <v>306</v>
      </c>
      <c r="H219" s="199" t="s">
        <v>16</v>
      </c>
      <c r="I219" s="199" t="s">
        <v>454</v>
      </c>
      <c r="J219" s="217"/>
      <c r="K219" s="53" t="s">
        <v>301</v>
      </c>
      <c r="L219" s="139"/>
      <c r="M219" s="139"/>
      <c r="N219" s="139"/>
      <c r="O219" s="139"/>
      <c r="P219" s="139"/>
    </row>
    <row r="220" spans="1:16" s="79" customFormat="1" ht="58.2" customHeight="1">
      <c r="A220" s="108" t="s">
        <v>369</v>
      </c>
      <c r="B220" s="34"/>
      <c r="C220" s="51"/>
      <c r="D220" s="115" t="s">
        <v>296</v>
      </c>
      <c r="E220" s="199"/>
      <c r="F220" s="53"/>
      <c r="G220" s="54" t="s">
        <v>457</v>
      </c>
      <c r="H220" s="199" t="s">
        <v>16</v>
      </c>
      <c r="I220" s="199" t="s">
        <v>466</v>
      </c>
      <c r="J220" s="217"/>
      <c r="K220" s="53" t="s">
        <v>301</v>
      </c>
      <c r="L220" s="139"/>
      <c r="M220" s="139"/>
      <c r="N220" s="139"/>
      <c r="O220" s="139"/>
      <c r="P220" s="139"/>
    </row>
    <row r="221" spans="1:16" s="139" customFormat="1" ht="48.75" customHeight="1">
      <c r="A221" s="108" t="s">
        <v>458</v>
      </c>
      <c r="B221" s="34"/>
      <c r="C221" s="51"/>
      <c r="D221" s="115" t="s">
        <v>296</v>
      </c>
      <c r="E221" s="199"/>
      <c r="F221" s="53"/>
      <c r="G221" s="54" t="s">
        <v>459</v>
      </c>
      <c r="H221" s="199" t="s">
        <v>16</v>
      </c>
      <c r="I221" s="199" t="s">
        <v>467</v>
      </c>
      <c r="J221" s="217"/>
      <c r="K221" s="53" t="s">
        <v>301</v>
      </c>
    </row>
    <row r="222" spans="1:16" s="139" customFormat="1" ht="57.6" customHeight="1">
      <c r="A222" s="108" t="s">
        <v>460</v>
      </c>
      <c r="B222" s="34"/>
      <c r="C222" s="51"/>
      <c r="D222" s="115" t="s">
        <v>296</v>
      </c>
      <c r="E222" s="199"/>
      <c r="F222" s="53"/>
      <c r="G222" s="54" t="s">
        <v>461</v>
      </c>
      <c r="H222" s="199" t="s">
        <v>16</v>
      </c>
      <c r="I222" s="199" t="s">
        <v>468</v>
      </c>
      <c r="J222" s="217"/>
      <c r="K222" s="53" t="s">
        <v>301</v>
      </c>
    </row>
    <row r="223" spans="1:16" s="139" customFormat="1" ht="59.4" customHeight="1">
      <c r="A223" s="108" t="s">
        <v>462</v>
      </c>
      <c r="B223" s="34"/>
      <c r="C223" s="51"/>
      <c r="D223" s="115" t="s">
        <v>296</v>
      </c>
      <c r="E223" s="199"/>
      <c r="F223" s="53"/>
      <c r="G223" s="54" t="s">
        <v>463</v>
      </c>
      <c r="H223" s="199" t="s">
        <v>16</v>
      </c>
      <c r="I223" s="199" t="s">
        <v>469</v>
      </c>
      <c r="J223" s="217"/>
      <c r="K223" s="53" t="s">
        <v>301</v>
      </c>
    </row>
    <row r="224" spans="1:16" s="139" customFormat="1" ht="58.5" customHeight="1">
      <c r="A224" s="108" t="s">
        <v>464</v>
      </c>
      <c r="B224" s="34"/>
      <c r="C224" s="51"/>
      <c r="D224" s="115" t="s">
        <v>296</v>
      </c>
      <c r="E224" s="199"/>
      <c r="F224" s="53"/>
      <c r="G224" s="54" t="s">
        <v>465</v>
      </c>
      <c r="H224" s="199" t="s">
        <v>16</v>
      </c>
      <c r="I224" s="199" t="s">
        <v>470</v>
      </c>
      <c r="J224" s="217"/>
      <c r="K224" s="53" t="s">
        <v>301</v>
      </c>
    </row>
    <row r="225" spans="1:16" s="139" customFormat="1" ht="50.4" customHeight="1">
      <c r="A225" s="380" t="s">
        <v>626</v>
      </c>
      <c r="B225" s="34"/>
      <c r="C225" s="51"/>
      <c r="D225" s="115" t="s">
        <v>296</v>
      </c>
      <c r="E225" s="337"/>
      <c r="F225" s="53"/>
      <c r="G225" s="54" t="s">
        <v>629</v>
      </c>
      <c r="H225" s="337" t="s">
        <v>16</v>
      </c>
      <c r="I225" s="337">
        <v>1</v>
      </c>
      <c r="J225" s="217"/>
      <c r="K225" s="53" t="s">
        <v>301</v>
      </c>
    </row>
    <row r="226" spans="1:16" s="139" customFormat="1" ht="45.6" customHeight="1">
      <c r="A226" s="380" t="s">
        <v>628</v>
      </c>
      <c r="B226" s="34"/>
      <c r="C226" s="51"/>
      <c r="D226" s="115" t="s">
        <v>296</v>
      </c>
      <c r="E226" s="337"/>
      <c r="F226" s="53"/>
      <c r="G226" s="54" t="s">
        <v>627</v>
      </c>
      <c r="H226" s="337" t="s">
        <v>16</v>
      </c>
      <c r="I226" s="337">
        <v>1</v>
      </c>
      <c r="J226" s="217"/>
      <c r="K226" s="53" t="s">
        <v>301</v>
      </c>
    </row>
    <row r="227" spans="1:16" ht="34.5" customHeight="1">
      <c r="A227" s="454" t="s">
        <v>307</v>
      </c>
      <c r="B227" s="10"/>
      <c r="C227" s="10"/>
      <c r="D227" s="419" t="s">
        <v>308</v>
      </c>
      <c r="E227" s="11"/>
      <c r="F227" s="12"/>
      <c r="G227" s="29" t="s">
        <v>12</v>
      </c>
      <c r="H227" s="30" t="s">
        <v>13</v>
      </c>
      <c r="I227" s="32" t="s">
        <v>14</v>
      </c>
      <c r="J227" s="32">
        <v>24555</v>
      </c>
      <c r="K227" s="27"/>
      <c r="L227" s="139"/>
      <c r="M227" s="139"/>
      <c r="N227" s="139"/>
      <c r="O227" s="139"/>
      <c r="P227" s="139"/>
    </row>
    <row r="228" spans="1:16" ht="87" customHeight="1">
      <c r="A228" s="455"/>
      <c r="B228" s="10"/>
      <c r="C228" s="10"/>
      <c r="D228" s="420"/>
      <c r="E228" s="11"/>
      <c r="F228" s="12"/>
      <c r="G228" s="33" t="s">
        <v>15</v>
      </c>
      <c r="H228" s="31" t="s">
        <v>16</v>
      </c>
      <c r="I228" s="31">
        <v>0</v>
      </c>
      <c r="J228" s="32" t="s">
        <v>14</v>
      </c>
      <c r="K228" s="27"/>
      <c r="L228" s="139"/>
      <c r="M228" s="139"/>
      <c r="N228" s="139"/>
      <c r="O228" s="139"/>
      <c r="P228" s="139"/>
    </row>
    <row r="229" spans="1:16" ht="79.8" customHeight="1">
      <c r="A229" s="108" t="s">
        <v>309</v>
      </c>
      <c r="B229" s="151"/>
      <c r="C229" s="51"/>
      <c r="D229" s="40" t="s">
        <v>308</v>
      </c>
      <c r="E229" s="151"/>
      <c r="F229" s="53"/>
      <c r="G229" s="54" t="s">
        <v>355</v>
      </c>
      <c r="H229" s="53" t="s">
        <v>16</v>
      </c>
      <c r="I229" s="199">
        <v>2</v>
      </c>
      <c r="J229" s="45"/>
      <c r="K229" s="53" t="s">
        <v>613</v>
      </c>
      <c r="L229" s="139"/>
      <c r="M229" s="139"/>
      <c r="N229" s="139"/>
      <c r="O229" s="139"/>
      <c r="P229" s="139"/>
    </row>
    <row r="230" spans="1:16" s="42" customFormat="1" ht="39.9" customHeight="1">
      <c r="A230" s="454" t="s">
        <v>310</v>
      </c>
      <c r="B230" s="450"/>
      <c r="C230" s="452"/>
      <c r="D230" s="419" t="s">
        <v>313</v>
      </c>
      <c r="E230" s="11"/>
      <c r="F230" s="12"/>
      <c r="G230" s="29" t="s">
        <v>12</v>
      </c>
      <c r="H230" s="30" t="s">
        <v>13</v>
      </c>
      <c r="I230" s="32" t="s">
        <v>14</v>
      </c>
      <c r="J230" s="32">
        <f>J232+J242</f>
        <v>5291102</v>
      </c>
      <c r="K230" s="27"/>
      <c r="L230" s="139"/>
      <c r="M230" s="139"/>
      <c r="N230" s="139"/>
      <c r="O230" s="139"/>
      <c r="P230" s="139"/>
    </row>
    <row r="231" spans="1:16" ht="36" customHeight="1">
      <c r="A231" s="455"/>
      <c r="B231" s="451"/>
      <c r="C231" s="453"/>
      <c r="D231" s="429"/>
      <c r="E231" s="11"/>
      <c r="F231" s="12"/>
      <c r="G231" s="33" t="s">
        <v>15</v>
      </c>
      <c r="H231" s="31" t="s">
        <v>16</v>
      </c>
      <c r="I231" s="31">
        <f>I233+I243</f>
        <v>13</v>
      </c>
      <c r="J231" s="32" t="s">
        <v>14</v>
      </c>
      <c r="K231" s="27"/>
      <c r="L231" s="139"/>
      <c r="M231" s="139"/>
      <c r="N231" s="139"/>
      <c r="O231" s="139"/>
      <c r="P231" s="139"/>
    </row>
    <row r="232" spans="1:16" ht="54.75" customHeight="1">
      <c r="A232" s="425" t="s">
        <v>311</v>
      </c>
      <c r="B232" s="15"/>
      <c r="C232" s="15"/>
      <c r="D232" s="436" t="s">
        <v>356</v>
      </c>
      <c r="E232" s="16"/>
      <c r="F232" s="17"/>
      <c r="G232" s="39" t="s">
        <v>12</v>
      </c>
      <c r="H232" s="19" t="s">
        <v>13</v>
      </c>
      <c r="I232" s="24" t="s">
        <v>14</v>
      </c>
      <c r="J232" s="24">
        <f>248658+4332805</f>
        <v>4581463</v>
      </c>
      <c r="K232" s="20"/>
      <c r="L232" s="198"/>
      <c r="M232" s="139"/>
      <c r="N232" s="139"/>
      <c r="O232" s="139"/>
      <c r="P232" s="139"/>
    </row>
    <row r="233" spans="1:16" s="139" customFormat="1" ht="43.2" customHeight="1">
      <c r="A233" s="426"/>
      <c r="B233" s="15"/>
      <c r="C233" s="15"/>
      <c r="D233" s="437"/>
      <c r="E233" s="16"/>
      <c r="F233" s="17"/>
      <c r="G233" s="147" t="s">
        <v>15</v>
      </c>
      <c r="H233" s="20" t="s">
        <v>16</v>
      </c>
      <c r="I233" s="20">
        <v>8</v>
      </c>
      <c r="J233" s="24" t="s">
        <v>14</v>
      </c>
      <c r="K233" s="20"/>
    </row>
    <row r="234" spans="1:16" s="80" customFormat="1" ht="58.8" customHeight="1">
      <c r="A234" s="138" t="s">
        <v>440</v>
      </c>
      <c r="B234" s="111"/>
      <c r="C234" s="111"/>
      <c r="D234" s="363" t="s">
        <v>625</v>
      </c>
      <c r="E234" s="67"/>
      <c r="F234" s="135"/>
      <c r="G234" s="103" t="s">
        <v>434</v>
      </c>
      <c r="H234" s="68" t="s">
        <v>73</v>
      </c>
      <c r="I234" s="68" t="s">
        <v>571</v>
      </c>
      <c r="J234" s="136"/>
      <c r="K234" s="66" t="s">
        <v>314</v>
      </c>
      <c r="L234" s="168"/>
      <c r="M234" s="139"/>
      <c r="N234" s="139"/>
      <c r="O234" s="139"/>
      <c r="P234" s="139"/>
    </row>
    <row r="235" spans="1:16" s="80" customFormat="1" ht="83.4" customHeight="1">
      <c r="A235" s="138" t="s">
        <v>441</v>
      </c>
      <c r="B235" s="111"/>
      <c r="C235" s="111"/>
      <c r="D235" s="363" t="s">
        <v>625</v>
      </c>
      <c r="E235" s="67"/>
      <c r="F235" s="135"/>
      <c r="G235" s="103" t="s">
        <v>569</v>
      </c>
      <c r="H235" s="338" t="s">
        <v>73</v>
      </c>
      <c r="I235" s="338" t="s">
        <v>570</v>
      </c>
      <c r="J235" s="136"/>
      <c r="K235" s="66" t="s">
        <v>314</v>
      </c>
      <c r="L235" s="139"/>
      <c r="M235" s="139"/>
      <c r="N235" s="139"/>
      <c r="O235" s="139"/>
      <c r="P235" s="139"/>
    </row>
    <row r="236" spans="1:16" s="80" customFormat="1" ht="50.4" customHeight="1">
      <c r="A236" s="138" t="s">
        <v>442</v>
      </c>
      <c r="B236" s="111"/>
      <c r="C236" s="111"/>
      <c r="D236" s="363" t="s">
        <v>625</v>
      </c>
      <c r="E236" s="67"/>
      <c r="F236" s="135"/>
      <c r="G236" s="103" t="s">
        <v>435</v>
      </c>
      <c r="H236" s="68" t="s">
        <v>16</v>
      </c>
      <c r="I236" s="68">
        <v>20</v>
      </c>
      <c r="J236" s="136"/>
      <c r="K236" s="66" t="s">
        <v>314</v>
      </c>
      <c r="L236" s="139"/>
      <c r="M236" s="139"/>
      <c r="N236" s="139"/>
      <c r="O236" s="139"/>
      <c r="P236" s="139"/>
    </row>
    <row r="237" spans="1:16" s="80" customFormat="1" ht="53.4" customHeight="1">
      <c r="A237" s="138" t="s">
        <v>443</v>
      </c>
      <c r="B237" s="111"/>
      <c r="C237" s="111"/>
      <c r="D237" s="363" t="s">
        <v>625</v>
      </c>
      <c r="E237" s="67"/>
      <c r="F237" s="135"/>
      <c r="G237" s="103" t="s">
        <v>436</v>
      </c>
      <c r="H237" s="68" t="s">
        <v>16</v>
      </c>
      <c r="I237" s="68">
        <v>11</v>
      </c>
      <c r="J237" s="136"/>
      <c r="K237" s="66" t="s">
        <v>314</v>
      </c>
      <c r="L237" s="139"/>
      <c r="M237" s="139"/>
      <c r="N237" s="139"/>
      <c r="O237" s="139"/>
      <c r="P237" s="139"/>
    </row>
    <row r="238" spans="1:16" s="80" customFormat="1" ht="54" customHeight="1">
      <c r="A238" s="138" t="s">
        <v>444</v>
      </c>
      <c r="B238" s="111"/>
      <c r="C238" s="111"/>
      <c r="D238" s="363" t="s">
        <v>625</v>
      </c>
      <c r="E238" s="68"/>
      <c r="F238" s="66"/>
      <c r="G238" s="103" t="s">
        <v>315</v>
      </c>
      <c r="H238" s="68" t="s">
        <v>16</v>
      </c>
      <c r="I238" s="68">
        <v>15</v>
      </c>
      <c r="J238" s="136"/>
      <c r="K238" s="66" t="s">
        <v>314</v>
      </c>
      <c r="L238" s="139"/>
      <c r="M238" s="139"/>
      <c r="N238" s="139"/>
      <c r="O238" s="139"/>
      <c r="P238" s="139"/>
    </row>
    <row r="239" spans="1:16" s="44" customFormat="1" ht="52.95" customHeight="1">
      <c r="A239" s="138" t="s">
        <v>445</v>
      </c>
      <c r="B239" s="111"/>
      <c r="C239" s="111"/>
      <c r="D239" s="363" t="s">
        <v>625</v>
      </c>
      <c r="E239" s="68"/>
      <c r="F239" s="66"/>
      <c r="G239" s="103" t="s">
        <v>437</v>
      </c>
      <c r="H239" s="68" t="s">
        <v>16</v>
      </c>
      <c r="I239" s="68">
        <v>10</v>
      </c>
      <c r="J239" s="136"/>
      <c r="K239" s="66" t="s">
        <v>314</v>
      </c>
      <c r="L239" s="139"/>
      <c r="M239" s="139"/>
      <c r="N239" s="139"/>
      <c r="O239" s="139"/>
      <c r="P239" s="139"/>
    </row>
    <row r="240" spans="1:16" s="139" customFormat="1" ht="51.6" customHeight="1">
      <c r="A240" s="138" t="s">
        <v>446</v>
      </c>
      <c r="B240" s="111"/>
      <c r="C240" s="111"/>
      <c r="D240" s="363" t="s">
        <v>625</v>
      </c>
      <c r="E240" s="68"/>
      <c r="F240" s="66"/>
      <c r="G240" s="103" t="s">
        <v>316</v>
      </c>
      <c r="H240" s="68" t="s">
        <v>317</v>
      </c>
      <c r="I240" s="230" t="s">
        <v>438</v>
      </c>
      <c r="J240" s="136"/>
      <c r="K240" s="66" t="s">
        <v>314</v>
      </c>
    </row>
    <row r="241" spans="1:16" s="139" customFormat="1" ht="53.4" customHeight="1">
      <c r="A241" s="138" t="s">
        <v>447</v>
      </c>
      <c r="B241" s="111"/>
      <c r="C241" s="111"/>
      <c r="D241" s="363" t="s">
        <v>625</v>
      </c>
      <c r="E241" s="68"/>
      <c r="F241" s="66"/>
      <c r="G241" s="103" t="s">
        <v>318</v>
      </c>
      <c r="H241" s="68" t="s">
        <v>283</v>
      </c>
      <c r="I241" s="230" t="s">
        <v>439</v>
      </c>
      <c r="J241" s="136"/>
      <c r="K241" s="66" t="s">
        <v>314</v>
      </c>
    </row>
    <row r="242" spans="1:16" s="139" customFormat="1" ht="39" customHeight="1">
      <c r="A242" s="425" t="s">
        <v>312</v>
      </c>
      <c r="B242" s="15"/>
      <c r="C242" s="15"/>
      <c r="D242" s="436" t="s">
        <v>357</v>
      </c>
      <c r="E242" s="16"/>
      <c r="F242" s="17"/>
      <c r="G242" s="39" t="s">
        <v>12</v>
      </c>
      <c r="H242" s="19" t="s">
        <v>13</v>
      </c>
      <c r="I242" s="24" t="s">
        <v>14</v>
      </c>
      <c r="J242" s="24">
        <v>709639</v>
      </c>
      <c r="K242" s="160"/>
      <c r="L242" s="198"/>
    </row>
    <row r="243" spans="1:16" s="139" customFormat="1" ht="46.35" customHeight="1">
      <c r="A243" s="426"/>
      <c r="B243" s="15"/>
      <c r="C243" s="15"/>
      <c r="D243" s="437"/>
      <c r="E243" s="16"/>
      <c r="F243" s="17"/>
      <c r="G243" s="147" t="s">
        <v>15</v>
      </c>
      <c r="H243" s="20" t="s">
        <v>16</v>
      </c>
      <c r="I243" s="20">
        <v>5</v>
      </c>
      <c r="J243" s="24" t="s">
        <v>14</v>
      </c>
      <c r="K243" s="20"/>
    </row>
    <row r="244" spans="1:16" s="139" customFormat="1" ht="56.4" customHeight="1">
      <c r="A244" s="138" t="s">
        <v>430</v>
      </c>
      <c r="B244" s="111"/>
      <c r="C244" s="111"/>
      <c r="D244" s="127" t="s">
        <v>625</v>
      </c>
      <c r="E244" s="68"/>
      <c r="F244" s="66"/>
      <c r="G244" s="103" t="s">
        <v>424</v>
      </c>
      <c r="H244" s="68" t="s">
        <v>16</v>
      </c>
      <c r="I244" s="68">
        <v>150</v>
      </c>
      <c r="J244" s="136"/>
      <c r="K244" s="66" t="s">
        <v>358</v>
      </c>
    </row>
    <row r="245" spans="1:16" s="139" customFormat="1" ht="51" customHeight="1">
      <c r="A245" s="138" t="s">
        <v>431</v>
      </c>
      <c r="B245" s="111"/>
      <c r="C245" s="111"/>
      <c r="D245" s="127" t="s">
        <v>625</v>
      </c>
      <c r="E245" s="68"/>
      <c r="F245" s="66"/>
      <c r="G245" s="103" t="s">
        <v>425</v>
      </c>
      <c r="H245" s="68" t="s">
        <v>16</v>
      </c>
      <c r="I245" s="68">
        <v>30</v>
      </c>
      <c r="J245" s="136"/>
      <c r="K245" s="66" t="s">
        <v>358</v>
      </c>
    </row>
    <row r="246" spans="1:16" s="139" customFormat="1" ht="51.6" customHeight="1">
      <c r="A246" s="138" t="s">
        <v>432</v>
      </c>
      <c r="B246" s="111"/>
      <c r="C246" s="111"/>
      <c r="D246" s="127" t="s">
        <v>625</v>
      </c>
      <c r="E246" s="68"/>
      <c r="F246" s="66"/>
      <c r="G246" s="103" t="s">
        <v>426</v>
      </c>
      <c r="H246" s="68" t="s">
        <v>16</v>
      </c>
      <c r="I246" s="230" t="s">
        <v>427</v>
      </c>
      <c r="J246" s="136"/>
      <c r="K246" s="66" t="s">
        <v>358</v>
      </c>
    </row>
    <row r="247" spans="1:16" s="139" customFormat="1" ht="52.8" customHeight="1">
      <c r="A247" s="138" t="s">
        <v>433</v>
      </c>
      <c r="B247" s="111"/>
      <c r="C247" s="111"/>
      <c r="D247" s="127" t="s">
        <v>625</v>
      </c>
      <c r="E247" s="68"/>
      <c r="F247" s="66"/>
      <c r="G247" s="103" t="s">
        <v>428</v>
      </c>
      <c r="H247" s="68" t="s">
        <v>16</v>
      </c>
      <c r="I247" s="230" t="s">
        <v>429</v>
      </c>
      <c r="J247" s="136"/>
      <c r="K247" s="66" t="s">
        <v>358</v>
      </c>
    </row>
    <row r="248" spans="1:16" s="139" customFormat="1" ht="34.200000000000003" customHeight="1">
      <c r="A248" s="443" t="s">
        <v>614</v>
      </c>
      <c r="B248" s="384"/>
      <c r="C248" s="384"/>
      <c r="D248" s="445" t="s">
        <v>616</v>
      </c>
      <c r="E248" s="385"/>
      <c r="F248" s="386"/>
      <c r="G248" s="387" t="s">
        <v>12</v>
      </c>
      <c r="H248" s="388" t="s">
        <v>13</v>
      </c>
      <c r="I248" s="389" t="s">
        <v>14</v>
      </c>
      <c r="J248" s="32">
        <v>6094645</v>
      </c>
      <c r="K248" s="355"/>
    </row>
    <row r="249" spans="1:16" s="139" customFormat="1" ht="42.6" customHeight="1">
      <c r="A249" s="444"/>
      <c r="B249" s="384"/>
      <c r="C249" s="384"/>
      <c r="D249" s="446"/>
      <c r="E249" s="385"/>
      <c r="F249" s="386"/>
      <c r="G249" s="390" t="s">
        <v>15</v>
      </c>
      <c r="H249" s="391" t="s">
        <v>16</v>
      </c>
      <c r="I249" s="391">
        <v>0</v>
      </c>
      <c r="J249" s="32" t="s">
        <v>14</v>
      </c>
      <c r="K249" s="355"/>
    </row>
    <row r="250" spans="1:16" s="139" customFormat="1" ht="74.400000000000006" customHeight="1">
      <c r="A250" s="120" t="s">
        <v>615</v>
      </c>
      <c r="B250" s="338"/>
      <c r="C250" s="111"/>
      <c r="D250" s="127" t="s">
        <v>616</v>
      </c>
      <c r="E250" s="338"/>
      <c r="F250" s="66"/>
      <c r="G250" s="103" t="s">
        <v>631</v>
      </c>
      <c r="H250" s="66" t="s">
        <v>16</v>
      </c>
      <c r="I250" s="338">
        <v>146</v>
      </c>
      <c r="J250" s="362"/>
      <c r="K250" s="66" t="s">
        <v>617</v>
      </c>
    </row>
    <row r="251" spans="1:16" s="139" customFormat="1" ht="74.400000000000006" customHeight="1">
      <c r="A251" s="120" t="s">
        <v>633</v>
      </c>
      <c r="B251" s="338"/>
      <c r="C251" s="111"/>
      <c r="D251" s="127" t="s">
        <v>616</v>
      </c>
      <c r="E251" s="338"/>
      <c r="F251" s="66"/>
      <c r="G251" s="103" t="s">
        <v>632</v>
      </c>
      <c r="H251" s="66" t="s">
        <v>16</v>
      </c>
      <c r="I251" s="338">
        <v>2</v>
      </c>
      <c r="J251" s="368"/>
      <c r="K251" s="66" t="s">
        <v>617</v>
      </c>
    </row>
    <row r="252" spans="1:16" s="75" customFormat="1" ht="15.6" customHeight="1">
      <c r="A252" s="447"/>
      <c r="B252" s="447"/>
      <c r="C252" s="447"/>
      <c r="D252" s="447"/>
      <c r="E252" s="447"/>
      <c r="F252" s="447"/>
      <c r="G252" s="447"/>
      <c r="H252" s="447"/>
      <c r="I252" s="447"/>
      <c r="J252" s="447"/>
      <c r="K252" s="447"/>
      <c r="L252" s="139"/>
      <c r="M252" s="139"/>
      <c r="N252" s="139"/>
      <c r="O252" s="139"/>
      <c r="P252" s="139"/>
    </row>
    <row r="253" spans="1:16" s="71" customFormat="1" ht="46.8" customHeight="1">
      <c r="A253" s="438" t="s">
        <v>319</v>
      </c>
      <c r="B253" s="438"/>
      <c r="C253" s="438"/>
      <c r="D253" s="438"/>
      <c r="E253" s="438"/>
      <c r="F253" s="438"/>
      <c r="G253" s="438"/>
      <c r="H253" s="438"/>
      <c r="I253" s="438"/>
      <c r="J253" s="438"/>
      <c r="K253" s="438"/>
      <c r="L253" s="139"/>
      <c r="M253" s="139"/>
      <c r="N253" s="139"/>
      <c r="O253" s="139"/>
      <c r="P253" s="139"/>
    </row>
    <row r="254" spans="1:16" ht="22.5" customHeight="1">
      <c r="A254" s="438" t="s">
        <v>475</v>
      </c>
      <c r="B254" s="438"/>
      <c r="C254" s="438"/>
      <c r="D254" s="438"/>
      <c r="E254" s="438"/>
      <c r="F254" s="438"/>
      <c r="G254" s="438"/>
      <c r="H254" s="438"/>
      <c r="I254" s="438"/>
      <c r="J254" s="438"/>
      <c r="K254" s="9"/>
      <c r="L254" s="139"/>
      <c r="M254" s="139"/>
      <c r="N254" s="139"/>
      <c r="O254" s="139"/>
      <c r="P254" s="139"/>
    </row>
    <row r="255" spans="1:16" ht="174" customHeight="1">
      <c r="A255" s="435" t="s">
        <v>671</v>
      </c>
      <c r="B255" s="435"/>
      <c r="C255" s="435"/>
      <c r="D255" s="435"/>
      <c r="E255" s="435"/>
      <c r="F255" s="435"/>
      <c r="G255" s="435"/>
      <c r="H255" s="435"/>
      <c r="I255" s="435"/>
      <c r="J255" s="435"/>
      <c r="K255" s="435"/>
      <c r="L255" s="139"/>
      <c r="M255" s="139"/>
      <c r="N255" s="139"/>
      <c r="O255" s="139"/>
      <c r="P255" s="139"/>
    </row>
    <row r="256" spans="1:16" s="139" customFormat="1" ht="13.2" customHeight="1">
      <c r="A256" s="212"/>
      <c r="B256" s="212"/>
      <c r="C256" s="212"/>
      <c r="D256" s="212"/>
      <c r="E256" s="212"/>
      <c r="F256" s="212"/>
      <c r="G256" s="212"/>
      <c r="H256" s="212"/>
      <c r="I256" s="212"/>
      <c r="J256" s="212"/>
      <c r="K256" s="212"/>
    </row>
    <row r="257" spans="1:16" s="139" customFormat="1" ht="38.4" customHeight="1">
      <c r="A257" s="212"/>
      <c r="B257" s="439" t="s">
        <v>652</v>
      </c>
      <c r="C257" s="440"/>
      <c r="D257" s="440"/>
      <c r="E257" s="440"/>
      <c r="F257" s="440"/>
      <c r="G257" s="321"/>
      <c r="H257" s="322" t="s">
        <v>653</v>
      </c>
      <c r="I257" s="212"/>
      <c r="J257" s="212"/>
      <c r="K257" s="212"/>
    </row>
    <row r="258" spans="1:16" s="139" customFormat="1" ht="15" customHeight="1">
      <c r="A258" s="212"/>
      <c r="B258" s="323"/>
      <c r="C258" s="324"/>
      <c r="D258" s="324"/>
      <c r="E258" s="319" t="s">
        <v>564</v>
      </c>
      <c r="H258" s="322"/>
      <c r="I258" s="212"/>
      <c r="J258" s="212"/>
      <c r="K258" s="212"/>
    </row>
    <row r="259" spans="1:16" s="139" customFormat="1" ht="15.6" customHeight="1">
      <c r="A259" s="212"/>
      <c r="B259" s="332" t="s">
        <v>565</v>
      </c>
      <c r="C259" s="326"/>
      <c r="D259" s="326"/>
      <c r="E259" s="319"/>
      <c r="H259" s="325"/>
      <c r="I259" s="212"/>
      <c r="J259" s="212"/>
      <c r="K259" s="212"/>
    </row>
    <row r="260" spans="1:16" s="139" customFormat="1" ht="15" customHeight="1">
      <c r="A260" s="212"/>
      <c r="B260" s="327" t="s">
        <v>566</v>
      </c>
      <c r="C260" s="326"/>
      <c r="D260" s="326"/>
      <c r="E260" s="319"/>
      <c r="H260" s="325"/>
      <c r="I260" s="212"/>
      <c r="J260" s="212"/>
      <c r="K260" s="212"/>
    </row>
    <row r="261" spans="1:16" ht="48.75" customHeight="1">
      <c r="A261" s="441"/>
      <c r="B261" s="442"/>
      <c r="C261" s="442"/>
      <c r="D261" s="442"/>
      <c r="E261" s="442"/>
      <c r="F261" s="145"/>
      <c r="G261" s="146"/>
      <c r="H261" s="144"/>
      <c r="I261" s="144"/>
      <c r="J261" s="144"/>
      <c r="K261" s="144"/>
      <c r="L261" s="139"/>
      <c r="M261" s="139"/>
      <c r="N261" s="139"/>
      <c r="O261" s="139"/>
      <c r="P261" s="139"/>
    </row>
    <row r="262" spans="1:16" s="92" customFormat="1" ht="12.75" customHeight="1">
      <c r="A262" s="318"/>
      <c r="B262" s="139"/>
      <c r="C262" s="139"/>
      <c r="D262" s="139"/>
      <c r="E262" s="139"/>
      <c r="F262" s="139"/>
      <c r="G262" s="93"/>
      <c r="H262" s="139"/>
      <c r="I262" s="139"/>
      <c r="J262" s="139"/>
      <c r="K262" s="139"/>
      <c r="L262" s="139"/>
      <c r="M262" s="139"/>
      <c r="N262" s="139"/>
      <c r="O262" s="139"/>
      <c r="P262" s="139"/>
    </row>
    <row r="263" spans="1:16" s="139" customFormat="1" ht="12.75" customHeight="1">
      <c r="G263" s="93"/>
    </row>
    <row r="264" spans="1:16" s="139" customFormat="1" ht="12.75" customHeight="1">
      <c r="G264" s="93"/>
    </row>
    <row r="265" spans="1:16" s="139" customFormat="1" ht="12.75" customHeight="1">
      <c r="G265" s="93"/>
    </row>
    <row r="266" spans="1:16" s="139" customFormat="1" ht="12.75" customHeight="1">
      <c r="G266" s="93"/>
    </row>
    <row r="267" spans="1:16">
      <c r="A267" s="139"/>
      <c r="B267" s="140"/>
      <c r="C267" s="139"/>
      <c r="D267" s="139"/>
      <c r="E267" s="139"/>
      <c r="F267" s="139"/>
      <c r="G267" s="93"/>
      <c r="H267" s="139"/>
      <c r="I267" s="139"/>
      <c r="J267" s="139"/>
      <c r="K267" s="139"/>
      <c r="L267" s="139"/>
      <c r="M267" s="139"/>
      <c r="N267" s="139"/>
      <c r="O267" s="139"/>
      <c r="P267" s="139"/>
    </row>
    <row r="268" spans="1:16" ht="15.6">
      <c r="A268" s="139"/>
      <c r="B268" s="139"/>
      <c r="C268" s="3"/>
      <c r="D268" s="3"/>
      <c r="E268" s="3"/>
      <c r="F268" s="3"/>
      <c r="G268" s="3"/>
      <c r="H268" s="139"/>
      <c r="I268" s="139"/>
      <c r="J268" s="139"/>
      <c r="K268" s="139"/>
      <c r="L268" s="139"/>
      <c r="M268" s="139"/>
      <c r="N268" s="139"/>
      <c r="O268" s="139"/>
      <c r="P268" s="139"/>
    </row>
    <row r="269" spans="1:16" ht="15.75" customHeight="1">
      <c r="A269" s="139"/>
      <c r="B269" s="139"/>
      <c r="C269" s="139"/>
      <c r="D269" s="139"/>
      <c r="E269" s="139"/>
      <c r="F269" s="139"/>
      <c r="G269" s="139"/>
      <c r="H269" s="139"/>
      <c r="I269" s="139"/>
      <c r="J269" s="139"/>
      <c r="K269" s="139"/>
      <c r="L269" s="139"/>
      <c r="M269" s="139"/>
      <c r="N269" s="139"/>
      <c r="O269" s="139"/>
      <c r="P269" s="139"/>
    </row>
    <row r="271" spans="1:16">
      <c r="A271" s="139"/>
      <c r="B271" s="139"/>
      <c r="C271" s="139"/>
      <c r="D271" s="139"/>
      <c r="E271" s="139"/>
      <c r="F271" s="139"/>
      <c r="G271" s="139"/>
      <c r="H271" s="139"/>
      <c r="I271" s="139"/>
      <c r="J271" s="139"/>
      <c r="K271" s="139"/>
      <c r="L271" s="139"/>
      <c r="M271" s="139"/>
      <c r="N271" s="139"/>
      <c r="O271" s="139"/>
      <c r="P271" s="139"/>
    </row>
    <row r="273" spans="1:16">
      <c r="A273" s="434"/>
      <c r="B273" s="434"/>
      <c r="C273" s="434"/>
      <c r="D273" s="434"/>
      <c r="E273" s="434"/>
      <c r="F273" s="434"/>
      <c r="G273" s="434"/>
      <c r="H273" s="434"/>
      <c r="I273" s="434"/>
      <c r="J273" s="434"/>
      <c r="K273" s="139"/>
      <c r="L273" s="139"/>
      <c r="M273" s="139"/>
      <c r="N273" s="139"/>
      <c r="O273" s="139"/>
      <c r="P273" s="139"/>
    </row>
    <row r="274" spans="1:16" ht="42" customHeight="1">
      <c r="A274" s="139"/>
      <c r="B274" s="139"/>
      <c r="C274" s="139"/>
      <c r="D274" s="139"/>
      <c r="E274" s="139"/>
      <c r="F274" s="139"/>
      <c r="G274" s="139"/>
      <c r="H274" s="139"/>
      <c r="I274" s="139"/>
      <c r="J274" s="139"/>
      <c r="K274" s="139"/>
      <c r="L274" s="139"/>
      <c r="M274" s="139"/>
      <c r="N274" s="139"/>
      <c r="O274" s="139"/>
      <c r="P274" s="139"/>
    </row>
  </sheetData>
  <mergeCells count="58">
    <mergeCell ref="D208:D209"/>
    <mergeCell ref="A153:A154"/>
    <mergeCell ref="A208:A209"/>
    <mergeCell ref="A172:A173"/>
    <mergeCell ref="B230:B231"/>
    <mergeCell ref="A211:A212"/>
    <mergeCell ref="D211:D212"/>
    <mergeCell ref="C230:C231"/>
    <mergeCell ref="D227:D228"/>
    <mergeCell ref="D230:D231"/>
    <mergeCell ref="A230:A231"/>
    <mergeCell ref="A227:A228"/>
    <mergeCell ref="A273:J273"/>
    <mergeCell ref="A255:K255"/>
    <mergeCell ref="A232:A233"/>
    <mergeCell ref="A242:A243"/>
    <mergeCell ref="D242:D243"/>
    <mergeCell ref="A254:J254"/>
    <mergeCell ref="A253:K253"/>
    <mergeCell ref="B257:F257"/>
    <mergeCell ref="A261:E261"/>
    <mergeCell ref="D232:D233"/>
    <mergeCell ref="A248:A249"/>
    <mergeCell ref="D248:D249"/>
    <mergeCell ref="A252:K252"/>
    <mergeCell ref="A132:A133"/>
    <mergeCell ref="A182:A183"/>
    <mergeCell ref="D172:D173"/>
    <mergeCell ref="D182:D183"/>
    <mergeCell ref="A102:A103"/>
    <mergeCell ref="D119:D120"/>
    <mergeCell ref="D153:D154"/>
    <mergeCell ref="D102:D103"/>
    <mergeCell ref="A117:A118"/>
    <mergeCell ref="D117:D118"/>
    <mergeCell ref="A146:A147"/>
    <mergeCell ref="D146:D147"/>
    <mergeCell ref="A119:A120"/>
    <mergeCell ref="D132:D133"/>
    <mergeCell ref="A9:A10"/>
    <mergeCell ref="A21:A22"/>
    <mergeCell ref="D9:D10"/>
    <mergeCell ref="D21:D22"/>
    <mergeCell ref="A24:A25"/>
    <mergeCell ref="D84:D85"/>
    <mergeCell ref="L157:P157"/>
    <mergeCell ref="L170:N170"/>
    <mergeCell ref="L171:N171"/>
    <mergeCell ref="L169:P169"/>
    <mergeCell ref="B6:J6"/>
    <mergeCell ref="B1:K1"/>
    <mergeCell ref="K16:K17"/>
    <mergeCell ref="K11:K15"/>
    <mergeCell ref="H24:H25"/>
    <mergeCell ref="I24:I25"/>
    <mergeCell ref="J2:K2"/>
    <mergeCell ref="J4:K4"/>
    <mergeCell ref="G5:H5"/>
  </mergeCells>
  <phoneticPr fontId="0" type="noConversion"/>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differentFirst="1" alignWithMargins="0">
    <oddFooter>&amp;C&amp;"Times New Roman,Regular"&amp;12&amp;P</oddFooter>
    <firstFooter>&amp;C1</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47FEFC2E44C64A93ADC115DFB45B82" ma:contentTypeVersion="12" ma:contentTypeDescription="Create a new document." ma:contentTypeScope="" ma:versionID="98c957363e2320f6f1a6e8fe92732c2d">
  <xsd:schema xmlns:xsd="http://www.w3.org/2001/XMLSchema" xmlns:xs="http://www.w3.org/2001/XMLSchema" xmlns:p="http://schemas.microsoft.com/office/2006/metadata/properties" xmlns:ns3="31083651-f8cd-485e-b5a8-eb45ec419529" xmlns:ns4="35636072-b05b-4df6-97a9-87811b805fee" targetNamespace="http://schemas.microsoft.com/office/2006/metadata/properties" ma:root="true" ma:fieldsID="b3f1abce9298fbb80042f16cd3c8ced9" ns3:_="" ns4:_="">
    <xsd:import namespace="31083651-f8cd-485e-b5a8-eb45ec419529"/>
    <xsd:import namespace="35636072-b05b-4df6-97a9-87811b805fe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083651-f8cd-485e-b5a8-eb45ec41952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636072-b05b-4df6-97a9-87811b805fe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80B84E-D63D-4A7A-AA1B-2D728F504DA8}">
  <ds:schemaRefs>
    <ds:schemaRef ds:uri="http://schemas.microsoft.com/sharepoint/v3/contenttype/forms"/>
  </ds:schemaRefs>
</ds:datastoreItem>
</file>

<file path=customXml/itemProps2.xml><?xml version="1.0" encoding="utf-8"?>
<ds:datastoreItem xmlns:ds="http://schemas.openxmlformats.org/officeDocument/2006/customXml" ds:itemID="{4FDDB93D-47BA-499E-B04C-07CA80EF2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083651-f8cd-485e-b5a8-eb45ec419529"/>
    <ds:schemaRef ds:uri="35636072-b05b-4df6-97a9-87811b805f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5D3FAE-A13A-4945-97CB-18E476390C25}">
  <ds:schemaRefs>
    <ds:schemaRef ds:uri="http://schemas.microsoft.com/office/2006/metadata/properties"/>
    <ds:schemaRef ds:uri="http://purl.org/dc/elements/1.1/"/>
    <ds:schemaRef ds:uri="http://purl.org/dc/dcmitype/"/>
    <ds:schemaRef ds:uri="http://schemas.microsoft.com/office/2006/documentManagement/types"/>
    <ds:schemaRef ds:uri="http://schemas.openxmlformats.org/package/2006/metadata/core-properties"/>
    <ds:schemaRef ds:uri="http://www.w3.org/XML/1998/namespace"/>
    <ds:schemaRef ds:uri="31083651-f8cd-485e-b5a8-eb45ec419529"/>
    <ds:schemaRef ds:uri="http://schemas.microsoft.com/office/infopath/2007/PartnerControls"/>
    <ds:schemaRef ds:uri="35636072-b05b-4df6-97a9-87811b805fe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LIAA darbības plāns </vt:lpstr>
      <vt:lpstr>'LIAA darbības plāns '!Print_Area</vt:lpstr>
      <vt:lpstr>'LIAA darbības plāns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Anita Ružicka</dc:creator>
  <cp:keywords/>
  <dc:description/>
  <cp:lastModifiedBy>Anita Ružicka</cp:lastModifiedBy>
  <cp:revision/>
  <cp:lastPrinted>2022-04-04T15:26:05Z</cp:lastPrinted>
  <dcterms:created xsi:type="dcterms:W3CDTF">1996-10-14T23:33:28Z</dcterms:created>
  <dcterms:modified xsi:type="dcterms:W3CDTF">2022-04-29T13:02:58Z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0x010100F147FEFC2E44C64A93ADC115DFB45B82</vt:lpwstr>
  </property>
</Properties>
</file>