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kmin-my.sharepoint.com/personal/lauma_blumentale_em_gov_lv/Documents/Laumas mape/1.2.1.2. ieviešana/Komercializācija/Komercializācijas vadlīnijas/Komercializācijas vadlīnijas/FINAL vadlīnijas/"/>
    </mc:Choice>
  </mc:AlternateContent>
  <xr:revisionPtr revIDLastSave="22" documentId="13_ncr:1_{051A8BDA-D0AF-432A-8B17-FB55CFC16F92}" xr6:coauthVersionLast="45" xr6:coauthVersionMax="45" xr10:uidLastSave="{85DD7A31-2733-4A9F-9DAC-C591CAC8762C}"/>
  <bookViews>
    <workbookView xWindow="1170" yWindow="1170" windowWidth="21600" windowHeight="11325" xr2:uid="{DB1F3CBA-96EC-8E41-84C2-6E08BB89B8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1" l="1"/>
  <c r="B45" i="1" s="1"/>
  <c r="B46" i="1" s="1"/>
  <c r="B47" i="1" s="1"/>
  <c r="B48" i="1" s="1"/>
  <c r="E39" i="1"/>
  <c r="T36" i="1"/>
  <c r="T37" i="1" s="1"/>
  <c r="T39" i="1" s="1"/>
  <c r="S36" i="1"/>
  <c r="S37" i="1" s="1"/>
  <c r="S39" i="1" s="1"/>
  <c r="S44" i="1" s="1"/>
  <c r="R36" i="1"/>
  <c r="R37" i="1" s="1"/>
  <c r="R39" i="1" s="1"/>
  <c r="Q36" i="1"/>
  <c r="Q37" i="1" s="1"/>
  <c r="Q39" i="1" s="1"/>
  <c r="P36" i="1"/>
  <c r="P37" i="1" s="1"/>
  <c r="P39" i="1" s="1"/>
  <c r="O36" i="1"/>
  <c r="O37" i="1" s="1"/>
  <c r="O39" i="1" s="1"/>
  <c r="N36" i="1"/>
  <c r="N37" i="1" s="1"/>
  <c r="N39" i="1" s="1"/>
  <c r="M36" i="1"/>
  <c r="M37" i="1" s="1"/>
  <c r="M39" i="1" s="1"/>
  <c r="L36" i="1"/>
  <c r="L37" i="1" s="1"/>
  <c r="L39" i="1" s="1"/>
  <c r="K36" i="1"/>
  <c r="K37" i="1" s="1"/>
  <c r="K39" i="1" s="1"/>
  <c r="K44" i="1" s="1"/>
  <c r="J36" i="1"/>
  <c r="J37" i="1" s="1"/>
  <c r="J39" i="1" s="1"/>
  <c r="I36" i="1"/>
  <c r="I37" i="1" s="1"/>
  <c r="I39" i="1" s="1"/>
  <c r="H36" i="1"/>
  <c r="H37" i="1" s="1"/>
  <c r="H39" i="1" s="1"/>
  <c r="G36" i="1"/>
  <c r="G37" i="1" s="1"/>
  <c r="G39" i="1" s="1"/>
  <c r="F36" i="1"/>
  <c r="F37" i="1" s="1"/>
  <c r="F39" i="1" s="1"/>
  <c r="B23" i="1"/>
  <c r="B24" i="1" s="1"/>
  <c r="B25" i="1" s="1"/>
  <c r="E18" i="1"/>
  <c r="T15" i="1"/>
  <c r="T16" i="1" s="1"/>
  <c r="T18" i="1" s="1"/>
  <c r="S15" i="1"/>
  <c r="S16" i="1" s="1"/>
  <c r="S18" i="1" s="1"/>
  <c r="R15" i="1"/>
  <c r="R16" i="1" s="1"/>
  <c r="R18" i="1" s="1"/>
  <c r="Q15" i="1"/>
  <c r="Q16" i="1" s="1"/>
  <c r="Q18" i="1" s="1"/>
  <c r="Q22" i="1" s="1"/>
  <c r="P15" i="1"/>
  <c r="P16" i="1" s="1"/>
  <c r="P18" i="1" s="1"/>
  <c r="O15" i="1"/>
  <c r="O16" i="1" s="1"/>
  <c r="O18" i="1" s="1"/>
  <c r="N15" i="1"/>
  <c r="N16" i="1" s="1"/>
  <c r="N18" i="1" s="1"/>
  <c r="M15" i="1"/>
  <c r="M16" i="1" s="1"/>
  <c r="M18" i="1" s="1"/>
  <c r="L15" i="1"/>
  <c r="L16" i="1" s="1"/>
  <c r="L18" i="1" s="1"/>
  <c r="K15" i="1"/>
  <c r="K16" i="1" s="1"/>
  <c r="K18" i="1" s="1"/>
  <c r="J15" i="1"/>
  <c r="J16" i="1" s="1"/>
  <c r="J18" i="1" s="1"/>
  <c r="I15" i="1"/>
  <c r="I16" i="1" s="1"/>
  <c r="I18" i="1" s="1"/>
  <c r="I22" i="1" s="1"/>
  <c r="H15" i="1"/>
  <c r="H16" i="1" s="1"/>
  <c r="H18" i="1" s="1"/>
  <c r="G15" i="1"/>
  <c r="G16" i="1" s="1"/>
  <c r="G18" i="1" s="1"/>
  <c r="F15" i="1"/>
  <c r="F16" i="1" s="1"/>
  <c r="F18" i="1" s="1"/>
  <c r="G22" i="1" l="1"/>
  <c r="G23" i="1"/>
  <c r="G48" i="1"/>
  <c r="E47" i="1"/>
  <c r="T45" i="1"/>
  <c r="G44" i="1"/>
  <c r="V18" i="1"/>
  <c r="N23" i="1"/>
  <c r="E22" i="1"/>
  <c r="J47" i="1"/>
  <c r="N47" i="1"/>
  <c r="R47" i="1"/>
  <c r="P45" i="1"/>
  <c r="O48" i="1"/>
  <c r="M23" i="1"/>
  <c r="M24" i="1"/>
  <c r="M25" i="1"/>
  <c r="M22" i="1"/>
  <c r="H22" i="1"/>
  <c r="H24" i="1"/>
  <c r="H23" i="1"/>
  <c r="H25" i="1"/>
  <c r="I47" i="1"/>
  <c r="I43" i="1"/>
  <c r="I48" i="1"/>
  <c r="I44" i="1"/>
  <c r="I45" i="1"/>
  <c r="I46" i="1"/>
  <c r="M47" i="1"/>
  <c r="M43" i="1"/>
  <c r="M48" i="1"/>
  <c r="M44" i="1"/>
  <c r="M45" i="1"/>
  <c r="M46" i="1"/>
  <c r="Q47" i="1"/>
  <c r="Q43" i="1"/>
  <c r="Q48" i="1"/>
  <c r="Q44" i="1"/>
  <c r="Q45" i="1"/>
  <c r="Q46" i="1"/>
  <c r="O25" i="1"/>
  <c r="O22" i="1"/>
  <c r="O23" i="1"/>
  <c r="O24" i="1"/>
  <c r="S25" i="1"/>
  <c r="S22" i="1"/>
  <c r="S24" i="1"/>
  <c r="S23" i="1"/>
  <c r="K25" i="1"/>
  <c r="K22" i="1"/>
  <c r="K24" i="1"/>
  <c r="K23" i="1"/>
  <c r="L22" i="1"/>
  <c r="L23" i="1"/>
  <c r="L24" i="1"/>
  <c r="L25" i="1"/>
  <c r="T22" i="1"/>
  <c r="T23" i="1"/>
  <c r="T24" i="1"/>
  <c r="T25" i="1"/>
  <c r="P22" i="1"/>
  <c r="P24" i="1"/>
  <c r="P23" i="1"/>
  <c r="P25" i="1"/>
  <c r="G25" i="1"/>
  <c r="G24" i="1"/>
  <c r="H46" i="1"/>
  <c r="H47" i="1"/>
  <c r="H43" i="1"/>
  <c r="H48" i="1"/>
  <c r="H44" i="1"/>
  <c r="H45" i="1"/>
  <c r="L46" i="1"/>
  <c r="L47" i="1"/>
  <c r="L43" i="1"/>
  <c r="L48" i="1"/>
  <c r="L44" i="1"/>
  <c r="L45" i="1"/>
  <c r="J24" i="1"/>
  <c r="J25" i="1"/>
  <c r="J22" i="1"/>
  <c r="F23" i="1"/>
  <c r="R43" i="1"/>
  <c r="J43" i="1"/>
  <c r="R24" i="1"/>
  <c r="R25" i="1"/>
  <c r="P46" i="1"/>
  <c r="P47" i="1"/>
  <c r="P43" i="1"/>
  <c r="P48" i="1"/>
  <c r="P44" i="1"/>
  <c r="N43" i="1"/>
  <c r="K48" i="1"/>
  <c r="F24" i="1"/>
  <c r="F25" i="1"/>
  <c r="I23" i="1"/>
  <c r="I25" i="1"/>
  <c r="I24" i="1"/>
  <c r="F48" i="1"/>
  <c r="F44" i="1"/>
  <c r="F45" i="1"/>
  <c r="F46" i="1"/>
  <c r="N48" i="1"/>
  <c r="N44" i="1"/>
  <c r="N45" i="1"/>
  <c r="N46" i="1"/>
  <c r="E46" i="1"/>
  <c r="N24" i="1"/>
  <c r="N25" i="1"/>
  <c r="R22" i="1"/>
  <c r="Q23" i="1"/>
  <c r="Q24" i="1"/>
  <c r="Q25" i="1"/>
  <c r="J48" i="1"/>
  <c r="J44" i="1"/>
  <c r="J45" i="1"/>
  <c r="J46" i="1"/>
  <c r="R48" i="1"/>
  <c r="R44" i="1"/>
  <c r="R45" i="1"/>
  <c r="R46" i="1"/>
  <c r="T46" i="1"/>
  <c r="T47" i="1"/>
  <c r="T43" i="1"/>
  <c r="T48" i="1"/>
  <c r="T44" i="1"/>
  <c r="F22" i="1"/>
  <c r="N22" i="1"/>
  <c r="J23" i="1"/>
  <c r="R23" i="1"/>
  <c r="B26" i="1"/>
  <c r="H26" i="1" s="1"/>
  <c r="E25" i="1"/>
  <c r="G45" i="1"/>
  <c r="G46" i="1"/>
  <c r="G47" i="1"/>
  <c r="G43" i="1"/>
  <c r="K45" i="1"/>
  <c r="K46" i="1"/>
  <c r="K43" i="1"/>
  <c r="K47" i="1"/>
  <c r="O45" i="1"/>
  <c r="O46" i="1"/>
  <c r="O47" i="1"/>
  <c r="O43" i="1"/>
  <c r="S45" i="1"/>
  <c r="S43" i="1"/>
  <c r="S46" i="1"/>
  <c r="S47" i="1"/>
  <c r="F43" i="1"/>
  <c r="O44" i="1"/>
  <c r="F47" i="1"/>
  <c r="S48" i="1"/>
  <c r="E45" i="1"/>
  <c r="E24" i="1"/>
  <c r="V39" i="1"/>
  <c r="E44" i="1"/>
  <c r="E48" i="1"/>
  <c r="E23" i="1"/>
  <c r="E43" i="1"/>
  <c r="Q26" i="1" l="1"/>
  <c r="V44" i="1"/>
  <c r="V43" i="1"/>
  <c r="V25" i="1"/>
  <c r="V23" i="1"/>
  <c r="V24" i="1"/>
  <c r="V22" i="1"/>
  <c r="V47" i="1"/>
  <c r="V45" i="1"/>
  <c r="K26" i="1"/>
  <c r="S26" i="1"/>
  <c r="V46" i="1"/>
  <c r="R26" i="1"/>
  <c r="J26" i="1"/>
  <c r="T26" i="1"/>
  <c r="O26" i="1"/>
  <c r="V48" i="1"/>
  <c r="B27" i="1"/>
  <c r="E26" i="1"/>
  <c r="I26" i="1"/>
  <c r="N26" i="1"/>
  <c r="F26" i="1"/>
  <c r="G26" i="1"/>
  <c r="P26" i="1"/>
  <c r="L26" i="1"/>
  <c r="M26" i="1"/>
  <c r="M27" i="1" l="1"/>
  <c r="F27" i="1"/>
  <c r="T27" i="1"/>
  <c r="R27" i="1"/>
  <c r="H27" i="1"/>
  <c r="O27" i="1"/>
  <c r="S27" i="1"/>
  <c r="K27" i="1"/>
  <c r="J27" i="1"/>
  <c r="E27" i="1"/>
  <c r="L27" i="1"/>
  <c r="I27" i="1"/>
  <c r="P27" i="1"/>
  <c r="G27" i="1"/>
  <c r="Q27" i="1"/>
  <c r="N27" i="1"/>
  <c r="V26" i="1"/>
  <c r="V27" i="1" l="1"/>
</calcChain>
</file>

<file path=xl/sharedStrings.xml><?xml version="1.0" encoding="utf-8"?>
<sst xmlns="http://schemas.openxmlformats.org/spreadsheetml/2006/main" count="25" uniqueCount="15">
  <si>
    <t>Total</t>
  </si>
  <si>
    <t>15 gadu prognožu salīdzinājums</t>
  </si>
  <si>
    <t>Komersanta A piedāvājums</t>
  </si>
  <si>
    <t>Ieņēmumi</t>
  </si>
  <si>
    <t>Pārdotās vienības</t>
  </si>
  <si>
    <t>Vienības cena</t>
  </si>
  <si>
    <t>Kopējie ieņēmumi</t>
  </si>
  <si>
    <t>Diskonta likme</t>
  </si>
  <si>
    <t>Komersanta B piedāvājums</t>
  </si>
  <si>
    <r>
      <t>Atlīdzību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</t>
    </r>
    <r>
      <rPr>
        <b/>
        <i/>
        <sz val="11"/>
        <color theme="1"/>
        <rFont val="Calibri"/>
        <family val="2"/>
        <scheme val="minor"/>
      </rPr>
      <t>royalties</t>
    </r>
    <r>
      <rPr>
        <b/>
        <sz val="11"/>
        <color theme="1"/>
        <rFont val="Calibri"/>
        <family val="2"/>
        <scheme val="minor"/>
      </rPr>
      <t>) neto pašreizējā vērtība (NPV)</t>
    </r>
  </si>
  <si>
    <t>Avansa maksājums (upfront payment)</t>
  </si>
  <si>
    <t>3% atlīdzība (royalty)</t>
  </si>
  <si>
    <t>5% atlīdzība (royalty)</t>
  </si>
  <si>
    <t>Vadlīnijas (ieteikumi) tehnoloģiju tiesību komercializācijas darbību veikšanai</t>
  </si>
  <si>
    <t>1.pielikums “15 gadu prognožu salīdzinājums”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</si>
</sst>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€&quot;#,##0;\-&quot;€&quot;#,##0"/>
    <numFmt numFmtId="165" formatCode="&quot;$&quot;#,##0_);[Red]\(&quot;$&quot;#,##0\)"/>
    <numFmt numFmtId="166" formatCode="&quot;$&quot;#,##0.00"/>
    <numFmt numFmtId="167" formatCode="&quot;€&quot;#,##0"/>
    <numFmt numFmtId="168" formatCode="#,##0_ ;\-#,##0\ 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0" fillId="0" borderId="0" xfId="0" applyFont="1" applyAlignment="1">
      <alignment shrinkToFit="1"/>
    </xf>
    <xf numFmtId="165" fontId="0" fillId="0" borderId="0" xfId="0" applyNumberFormat="1"/>
    <xf numFmtId="9" fontId="0" fillId="0" borderId="0" xfId="1" applyFont="1"/>
    <xf numFmtId="166" fontId="0" fillId="0" borderId="0" xfId="0" applyNumberFormat="1"/>
    <xf numFmtId="3" fontId="0" fillId="0" borderId="0" xfId="0" applyNumberFormat="1" applyFont="1" applyAlignment="1">
      <alignment shrinkToFit="1"/>
    </xf>
    <xf numFmtId="164" fontId="0" fillId="0" borderId="0" xfId="0" applyNumberFormat="1" applyFont="1"/>
    <xf numFmtId="164" fontId="0" fillId="0" borderId="0" xfId="0" applyNumberFormat="1" applyFont="1" applyAlignment="1">
      <alignment shrinkToFit="1"/>
    </xf>
    <xf numFmtId="164" fontId="0" fillId="0" borderId="0" xfId="0" applyNumberFormat="1"/>
    <xf numFmtId="164" fontId="2" fillId="0" borderId="0" xfId="0" applyNumberFormat="1" applyFont="1"/>
    <xf numFmtId="167" fontId="0" fillId="0" borderId="0" xfId="0" applyNumberFormat="1" applyFont="1"/>
    <xf numFmtId="167" fontId="0" fillId="0" borderId="0" xfId="0" applyNumberFormat="1" applyFont="1" applyAlignment="1">
      <alignment shrinkToFit="1"/>
    </xf>
    <xf numFmtId="167" fontId="0" fillId="0" borderId="0" xfId="0" applyNumberFormat="1"/>
    <xf numFmtId="167" fontId="2" fillId="0" borderId="0" xfId="0" applyNumberFormat="1" applyFont="1"/>
    <xf numFmtId="9" fontId="0" fillId="2" borderId="0" xfId="1" applyFont="1" applyFill="1"/>
    <xf numFmtId="0" fontId="0" fillId="2" borderId="0" xfId="0" applyFill="1"/>
    <xf numFmtId="164" fontId="0" fillId="2" borderId="0" xfId="0" applyNumberFormat="1" applyFill="1"/>
    <xf numFmtId="167" fontId="0" fillId="2" borderId="0" xfId="0" applyNumberFormat="1" applyFill="1"/>
    <xf numFmtId="168" fontId="0" fillId="0" borderId="0" xfId="0" applyNumberFormat="1" applyFont="1" applyAlignment="1">
      <alignment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indent="4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4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5F0D9-9FC3-E841-8651-6AAC9383CE1C}">
  <dimension ref="A1:Z62"/>
  <sheetViews>
    <sheetView tabSelected="1" zoomScale="75" workbookViewId="0">
      <selection activeCell="A2" sqref="A2"/>
    </sheetView>
  </sheetViews>
  <sheetFormatPr defaultColWidth="9.125" defaultRowHeight="15.75" x14ac:dyDescent="0.25"/>
  <cols>
    <col min="1" max="1" width="18.875" customWidth="1"/>
    <col min="5" max="5" width="12.5" bestFit="1" customWidth="1"/>
    <col min="6" max="6" width="12.875" bestFit="1" customWidth="1"/>
    <col min="7" max="7" width="11.125" customWidth="1"/>
    <col min="8" max="10" width="12.875" bestFit="1" customWidth="1"/>
    <col min="11" max="20" width="13.875" customWidth="1"/>
    <col min="22" max="22" width="15.375" bestFit="1" customWidth="1"/>
  </cols>
  <sheetData>
    <row r="1" spans="1:26" x14ac:dyDescent="0.25">
      <c r="A1" s="25" t="s">
        <v>13</v>
      </c>
    </row>
    <row r="2" spans="1:26" x14ac:dyDescent="0.25">
      <c r="A2" s="26" t="s">
        <v>14</v>
      </c>
    </row>
    <row r="4" spans="1:26" x14ac:dyDescent="0.25">
      <c r="A4" s="1"/>
      <c r="B4" s="1"/>
      <c r="C4" s="1"/>
      <c r="D4" s="1"/>
    </row>
    <row r="5" spans="1:26" x14ac:dyDescent="0.25">
      <c r="A5" s="1" t="s">
        <v>1</v>
      </c>
      <c r="B5" s="1"/>
      <c r="C5" s="1"/>
      <c r="D5" s="1"/>
      <c r="O5" s="23"/>
    </row>
    <row r="6" spans="1:26" x14ac:dyDescent="0.25">
      <c r="O6" s="24"/>
    </row>
    <row r="7" spans="1:26" x14ac:dyDescent="0.25">
      <c r="A7" s="1"/>
      <c r="B7" s="1"/>
      <c r="C7" s="1"/>
      <c r="D7" s="1"/>
    </row>
    <row r="9" spans="1:26" x14ac:dyDescent="0.25">
      <c r="A9" s="1" t="s">
        <v>2</v>
      </c>
      <c r="B9" s="1"/>
      <c r="C9" s="1"/>
      <c r="D9" s="1"/>
    </row>
    <row r="10" spans="1:26" x14ac:dyDescent="0.25">
      <c r="A10" s="1"/>
      <c r="B10" s="1"/>
      <c r="C10" s="1"/>
      <c r="D10" s="1"/>
    </row>
    <row r="11" spans="1:26" x14ac:dyDescent="0.25">
      <c r="A11" s="2"/>
      <c r="B11" s="2"/>
      <c r="C11" s="2"/>
      <c r="D11" s="2"/>
      <c r="E11" s="3">
        <v>0</v>
      </c>
      <c r="F11" s="4">
        <v>1</v>
      </c>
      <c r="G11" s="4">
        <v>2</v>
      </c>
      <c r="H11" s="4">
        <v>3</v>
      </c>
      <c r="I11" s="4">
        <v>4</v>
      </c>
      <c r="J11" s="4">
        <v>5</v>
      </c>
      <c r="K11" s="4">
        <v>6</v>
      </c>
      <c r="L11" s="4">
        <v>7</v>
      </c>
      <c r="M11" s="4">
        <v>8</v>
      </c>
      <c r="N11" s="4">
        <v>9</v>
      </c>
      <c r="O11" s="4">
        <v>10</v>
      </c>
      <c r="P11" s="4">
        <v>11</v>
      </c>
      <c r="Q11" s="4">
        <v>12</v>
      </c>
      <c r="R11" s="4">
        <v>13</v>
      </c>
      <c r="S11" s="4">
        <v>14</v>
      </c>
      <c r="T11" s="4">
        <v>15</v>
      </c>
      <c r="V11" s="1" t="s">
        <v>0</v>
      </c>
      <c r="X11" s="1"/>
      <c r="Z11" s="1"/>
    </row>
    <row r="12" spans="1:26" x14ac:dyDescent="0.25">
      <c r="A12" s="1" t="s">
        <v>3</v>
      </c>
      <c r="B12" s="1"/>
      <c r="C12" s="1"/>
      <c r="D12" s="1"/>
      <c r="E12" s="2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6" x14ac:dyDescent="0.25">
      <c r="A13" s="2" t="s">
        <v>4</v>
      </c>
      <c r="B13" s="2"/>
      <c r="C13" s="2"/>
      <c r="D13" s="2"/>
      <c r="E13" s="10"/>
      <c r="F13" s="22">
        <v>0</v>
      </c>
      <c r="G13" s="22">
        <v>100</v>
      </c>
      <c r="H13" s="22">
        <v>1000</v>
      </c>
      <c r="I13" s="22">
        <v>3000</v>
      </c>
      <c r="J13" s="22">
        <v>8000</v>
      </c>
      <c r="K13" s="22">
        <v>15000</v>
      </c>
      <c r="L13" s="22">
        <v>25000</v>
      </c>
      <c r="M13" s="22">
        <v>31250</v>
      </c>
      <c r="N13" s="22">
        <v>39036</v>
      </c>
      <c r="O13" s="22">
        <v>48828</v>
      </c>
      <c r="P13" s="22">
        <v>56152</v>
      </c>
      <c r="Q13" s="22">
        <v>64575</v>
      </c>
      <c r="R13" s="22">
        <v>71033</v>
      </c>
      <c r="S13" s="22">
        <v>78136</v>
      </c>
      <c r="T13" s="22">
        <v>85950</v>
      </c>
      <c r="U13" s="12"/>
      <c r="V13" s="12"/>
    </row>
    <row r="14" spans="1:26" x14ac:dyDescent="0.25">
      <c r="A14" s="2" t="s">
        <v>5</v>
      </c>
      <c r="B14" s="2"/>
      <c r="C14" s="2"/>
      <c r="D14" s="2"/>
      <c r="E14" s="10"/>
      <c r="F14" s="11">
        <v>0</v>
      </c>
      <c r="G14" s="11">
        <v>20</v>
      </c>
      <c r="H14" s="11">
        <v>15</v>
      </c>
      <c r="I14" s="11">
        <v>15</v>
      </c>
      <c r="J14" s="11">
        <v>10</v>
      </c>
      <c r="K14" s="11">
        <v>8</v>
      </c>
      <c r="L14" s="11">
        <v>8</v>
      </c>
      <c r="M14" s="11">
        <v>8</v>
      </c>
      <c r="N14" s="11">
        <v>7</v>
      </c>
      <c r="O14" s="11">
        <v>7</v>
      </c>
      <c r="P14" s="11">
        <v>7</v>
      </c>
      <c r="Q14" s="11">
        <v>7</v>
      </c>
      <c r="R14" s="11">
        <v>7</v>
      </c>
      <c r="S14" s="11">
        <v>7</v>
      </c>
      <c r="T14" s="11">
        <v>7</v>
      </c>
      <c r="U14" s="12"/>
      <c r="V14" s="12"/>
    </row>
    <row r="15" spans="1:26" x14ac:dyDescent="0.25">
      <c r="A15" s="2" t="s">
        <v>6</v>
      </c>
      <c r="B15" s="2"/>
      <c r="C15" s="2"/>
      <c r="D15" s="2"/>
      <c r="E15" s="10"/>
      <c r="F15" s="11">
        <f>F$13*F$14</f>
        <v>0</v>
      </c>
      <c r="G15" s="11">
        <f t="shared" ref="G15:T15" si="0">G$13*G$14</f>
        <v>2000</v>
      </c>
      <c r="H15" s="11">
        <f t="shared" si="0"/>
        <v>15000</v>
      </c>
      <c r="I15" s="11">
        <f t="shared" si="0"/>
        <v>45000</v>
      </c>
      <c r="J15" s="11">
        <f t="shared" si="0"/>
        <v>80000</v>
      </c>
      <c r="K15" s="11">
        <f t="shared" si="0"/>
        <v>120000</v>
      </c>
      <c r="L15" s="11">
        <f t="shared" si="0"/>
        <v>200000</v>
      </c>
      <c r="M15" s="11">
        <f t="shared" si="0"/>
        <v>250000</v>
      </c>
      <c r="N15" s="11">
        <f t="shared" si="0"/>
        <v>273252</v>
      </c>
      <c r="O15" s="11">
        <f t="shared" si="0"/>
        <v>341796</v>
      </c>
      <c r="P15" s="11">
        <f t="shared" si="0"/>
        <v>393064</v>
      </c>
      <c r="Q15" s="11">
        <f t="shared" si="0"/>
        <v>452025</v>
      </c>
      <c r="R15" s="11">
        <f t="shared" si="0"/>
        <v>497231</v>
      </c>
      <c r="S15" s="11">
        <f t="shared" si="0"/>
        <v>546952</v>
      </c>
      <c r="T15" s="11">
        <f t="shared" si="0"/>
        <v>601650</v>
      </c>
      <c r="U15" s="12"/>
      <c r="V15" s="12"/>
    </row>
    <row r="16" spans="1:26" x14ac:dyDescent="0.25">
      <c r="A16" s="2" t="s">
        <v>11</v>
      </c>
      <c r="B16" s="2"/>
      <c r="C16" s="2"/>
      <c r="D16" s="2"/>
      <c r="E16" s="12"/>
      <c r="F16" s="12">
        <f>F$15*0.03</f>
        <v>0</v>
      </c>
      <c r="G16" s="12">
        <f>G$15*0.03</f>
        <v>60</v>
      </c>
      <c r="H16" s="12">
        <f t="shared" ref="H16:T16" si="1">H$15*0.03</f>
        <v>450</v>
      </c>
      <c r="I16" s="12">
        <f t="shared" si="1"/>
        <v>1350</v>
      </c>
      <c r="J16" s="12">
        <f t="shared" si="1"/>
        <v>2400</v>
      </c>
      <c r="K16" s="12">
        <f t="shared" si="1"/>
        <v>3600</v>
      </c>
      <c r="L16" s="12">
        <f t="shared" si="1"/>
        <v>6000</v>
      </c>
      <c r="M16" s="12">
        <f t="shared" si="1"/>
        <v>7500</v>
      </c>
      <c r="N16" s="12">
        <f t="shared" si="1"/>
        <v>8197.56</v>
      </c>
      <c r="O16" s="12">
        <f t="shared" si="1"/>
        <v>10253.879999999999</v>
      </c>
      <c r="P16" s="12">
        <f t="shared" si="1"/>
        <v>11791.92</v>
      </c>
      <c r="Q16" s="12">
        <f t="shared" si="1"/>
        <v>13560.75</v>
      </c>
      <c r="R16" s="12">
        <f t="shared" si="1"/>
        <v>14916.93</v>
      </c>
      <c r="S16" s="12">
        <f t="shared" si="1"/>
        <v>16408.559999999998</v>
      </c>
      <c r="T16" s="12">
        <f t="shared" si="1"/>
        <v>18049.5</v>
      </c>
      <c r="U16" s="12"/>
      <c r="V16" s="12"/>
      <c r="X16" s="6"/>
    </row>
    <row r="17" spans="1:24" x14ac:dyDescent="0.25">
      <c r="A17" s="2" t="s">
        <v>10</v>
      </c>
      <c r="B17" s="2"/>
      <c r="C17" s="2"/>
      <c r="D17" s="2"/>
      <c r="E17" s="12">
        <v>10000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/>
      <c r="V17" s="12"/>
      <c r="X17" s="6"/>
    </row>
    <row r="18" spans="1:24" x14ac:dyDescent="0.25">
      <c r="A18" s="2" t="s">
        <v>6</v>
      </c>
      <c r="B18" s="2"/>
      <c r="C18" s="2"/>
      <c r="D18" s="2"/>
      <c r="E18" s="12">
        <f>E$16+E$17</f>
        <v>10000</v>
      </c>
      <c r="F18" s="12">
        <f t="shared" ref="F18:T18" si="2">F$16+F$17</f>
        <v>0</v>
      </c>
      <c r="G18" s="12">
        <f t="shared" si="2"/>
        <v>60</v>
      </c>
      <c r="H18" s="12">
        <f t="shared" si="2"/>
        <v>450</v>
      </c>
      <c r="I18" s="12">
        <f t="shared" si="2"/>
        <v>1350</v>
      </c>
      <c r="J18" s="12">
        <f t="shared" si="2"/>
        <v>2400</v>
      </c>
      <c r="K18" s="12">
        <f t="shared" si="2"/>
        <v>3600</v>
      </c>
      <c r="L18" s="12">
        <f t="shared" si="2"/>
        <v>6000</v>
      </c>
      <c r="M18" s="12">
        <f t="shared" si="2"/>
        <v>7500</v>
      </c>
      <c r="N18" s="12">
        <f t="shared" si="2"/>
        <v>8197.56</v>
      </c>
      <c r="O18" s="12">
        <f t="shared" si="2"/>
        <v>10253.879999999999</v>
      </c>
      <c r="P18" s="12">
        <f t="shared" si="2"/>
        <v>11791.92</v>
      </c>
      <c r="Q18" s="12">
        <f t="shared" si="2"/>
        <v>13560.75</v>
      </c>
      <c r="R18" s="12">
        <f t="shared" si="2"/>
        <v>14916.93</v>
      </c>
      <c r="S18" s="12">
        <f t="shared" si="2"/>
        <v>16408.559999999998</v>
      </c>
      <c r="T18" s="12">
        <f t="shared" si="2"/>
        <v>18049.5</v>
      </c>
      <c r="U18" s="12"/>
      <c r="V18" s="12">
        <f>SUM(E18:T18)</f>
        <v>124539.09999999998</v>
      </c>
      <c r="X18" s="6"/>
    </row>
    <row r="19" spans="1:24" x14ac:dyDescent="0.25"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4" x14ac:dyDescent="0.25">
      <c r="A20" s="1" t="s">
        <v>9</v>
      </c>
      <c r="B20" s="1"/>
      <c r="C20" s="1"/>
      <c r="D20" s="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4" x14ac:dyDescent="0.25">
      <c r="A21" s="1"/>
      <c r="B21" s="1" t="s">
        <v>7</v>
      </c>
      <c r="C21" s="1"/>
      <c r="D21" s="1"/>
      <c r="E21" s="13"/>
      <c r="F21" s="12"/>
      <c r="G21" s="12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4" x14ac:dyDescent="0.25">
      <c r="B22" s="7">
        <v>0.1</v>
      </c>
      <c r="E22" s="12">
        <f>E$18/(1+$B22)^E$11</f>
        <v>10000</v>
      </c>
      <c r="F22" s="12">
        <f t="shared" ref="F22:T27" si="3">F$18/(1+$B22)^F$11</f>
        <v>0</v>
      </c>
      <c r="G22" s="12">
        <f>G$18/(1+$B22)^G$11</f>
        <v>49.586776859504127</v>
      </c>
      <c r="H22" s="12">
        <f t="shared" si="3"/>
        <v>338.09166040570989</v>
      </c>
      <c r="I22" s="12">
        <f t="shared" si="3"/>
        <v>922.06816474284517</v>
      </c>
      <c r="J22" s="12">
        <f t="shared" si="3"/>
        <v>1490.211175341972</v>
      </c>
      <c r="K22" s="12">
        <f t="shared" si="3"/>
        <v>2032.1061481935978</v>
      </c>
      <c r="L22" s="12">
        <f t="shared" si="3"/>
        <v>3078.9487093842386</v>
      </c>
      <c r="M22" s="12">
        <f t="shared" si="3"/>
        <v>3498.8053515729989</v>
      </c>
      <c r="N22" s="12">
        <f t="shared" si="3"/>
        <v>3476.565672465545</v>
      </c>
      <c r="O22" s="12">
        <f t="shared" si="3"/>
        <v>3953.3146246156839</v>
      </c>
      <c r="P22" s="12">
        <f t="shared" si="3"/>
        <v>4132.9960231726182</v>
      </c>
      <c r="Q22" s="12">
        <f t="shared" si="3"/>
        <v>4320.8728612657178</v>
      </c>
      <c r="R22" s="12">
        <f t="shared" si="3"/>
        <v>4320.9032760255895</v>
      </c>
      <c r="S22" s="12">
        <f t="shared" si="3"/>
        <v>4320.8866861565675</v>
      </c>
      <c r="T22" s="12">
        <f t="shared" si="3"/>
        <v>4320.9067950887147</v>
      </c>
      <c r="U22" s="12"/>
      <c r="V22" s="12">
        <f t="shared" ref="V22:V27" si="4">SUM(E22:T22)</f>
        <v>50256.263925291292</v>
      </c>
    </row>
    <row r="23" spans="1:24" x14ac:dyDescent="0.25">
      <c r="B23" s="7">
        <f>$B22+0.1</f>
        <v>0.2</v>
      </c>
      <c r="E23" s="12">
        <f t="shared" ref="E23:E27" si="5">E$18/(1+$B23)^E$11</f>
        <v>10000</v>
      </c>
      <c r="F23" s="12">
        <f t="shared" si="3"/>
        <v>0</v>
      </c>
      <c r="G23" s="12">
        <f t="shared" si="3"/>
        <v>41.666666666666671</v>
      </c>
      <c r="H23" s="12">
        <f t="shared" si="3"/>
        <v>260.41666666666669</v>
      </c>
      <c r="I23" s="12">
        <f t="shared" si="3"/>
        <v>651.04166666666674</v>
      </c>
      <c r="J23" s="12">
        <f t="shared" si="3"/>
        <v>964.50617283950623</v>
      </c>
      <c r="K23" s="12">
        <f t="shared" si="3"/>
        <v>1205.6327160493829</v>
      </c>
      <c r="L23" s="12">
        <f t="shared" si="3"/>
        <v>1674.4898834019207</v>
      </c>
      <c r="M23" s="12">
        <f t="shared" si="3"/>
        <v>1744.2602952103341</v>
      </c>
      <c r="N23" s="12">
        <f t="shared" si="3"/>
        <v>1588.7420472893805</v>
      </c>
      <c r="O23" s="12">
        <f t="shared" si="3"/>
        <v>1656.0588662825314</v>
      </c>
      <c r="P23" s="12">
        <f t="shared" si="3"/>
        <v>1587.0507608253583</v>
      </c>
      <c r="Q23" s="12">
        <f t="shared" si="3"/>
        <v>1520.9283563704694</v>
      </c>
      <c r="R23" s="12">
        <f t="shared" si="3"/>
        <v>1394.1941403802239</v>
      </c>
      <c r="S23" s="12">
        <f t="shared" si="3"/>
        <v>1278.0063884948916</v>
      </c>
      <c r="T23" s="12">
        <f t="shared" si="3"/>
        <v>1171.511308179925</v>
      </c>
      <c r="U23" s="12"/>
      <c r="V23" s="12">
        <f t="shared" si="4"/>
        <v>26738.505935323919</v>
      </c>
    </row>
    <row r="24" spans="1:24" x14ac:dyDescent="0.25">
      <c r="B24" s="7">
        <f>$B23+0.1</f>
        <v>0.30000000000000004</v>
      </c>
      <c r="E24" s="12">
        <f t="shared" si="5"/>
        <v>10000</v>
      </c>
      <c r="F24" s="12">
        <f t="shared" si="3"/>
        <v>0</v>
      </c>
      <c r="G24" s="12">
        <f t="shared" si="3"/>
        <v>35.50295857988165</v>
      </c>
      <c r="H24" s="12">
        <f t="shared" si="3"/>
        <v>204.82476103777873</v>
      </c>
      <c r="I24" s="12">
        <f t="shared" si="3"/>
        <v>472.67252547179714</v>
      </c>
      <c r="J24" s="12">
        <f t="shared" si="3"/>
        <v>646.38977842297038</v>
      </c>
      <c r="K24" s="12">
        <f t="shared" si="3"/>
        <v>745.83435971881192</v>
      </c>
      <c r="L24" s="12">
        <f t="shared" si="3"/>
        <v>956.19789707539974</v>
      </c>
      <c r="M24" s="12">
        <f t="shared" si="3"/>
        <v>919.42105488019217</v>
      </c>
      <c r="N24" s="12">
        <f t="shared" si="3"/>
        <v>773.02659104037627</v>
      </c>
      <c r="O24" s="12">
        <f t="shared" si="3"/>
        <v>743.79748845876952</v>
      </c>
      <c r="P24" s="12">
        <f t="shared" si="3"/>
        <v>657.9723577886715</v>
      </c>
      <c r="Q24" s="12">
        <f t="shared" si="3"/>
        <v>582.05427307477862</v>
      </c>
      <c r="R24" s="12">
        <f t="shared" si="3"/>
        <v>492.51092860800793</v>
      </c>
      <c r="S24" s="12">
        <f t="shared" si="3"/>
        <v>416.73841646423602</v>
      </c>
      <c r="T24" s="12">
        <f t="shared" si="3"/>
        <v>352.62645500843786</v>
      </c>
      <c r="U24" s="12"/>
      <c r="V24" s="12">
        <f t="shared" si="4"/>
        <v>17999.569845630107</v>
      </c>
    </row>
    <row r="25" spans="1:24" x14ac:dyDescent="0.25">
      <c r="B25" s="7">
        <f>$B24+0.1</f>
        <v>0.4</v>
      </c>
      <c r="E25" s="12">
        <f t="shared" si="5"/>
        <v>10000</v>
      </c>
      <c r="F25" s="12">
        <f t="shared" si="3"/>
        <v>0</v>
      </c>
      <c r="G25" s="12">
        <f t="shared" si="3"/>
        <v>30.612244897959187</v>
      </c>
      <c r="H25" s="12">
        <f t="shared" si="3"/>
        <v>163.99416909620996</v>
      </c>
      <c r="I25" s="12">
        <f t="shared" si="3"/>
        <v>351.41607663473565</v>
      </c>
      <c r="J25" s="12">
        <f t="shared" si="3"/>
        <v>446.24263699648969</v>
      </c>
      <c r="K25" s="12">
        <f t="shared" si="3"/>
        <v>478.11711106766762</v>
      </c>
      <c r="L25" s="12">
        <f t="shared" si="3"/>
        <v>569.18703698531863</v>
      </c>
      <c r="M25" s="12">
        <f t="shared" si="3"/>
        <v>508.2027115940345</v>
      </c>
      <c r="N25" s="12">
        <f t="shared" si="3"/>
        <v>396.76402099569464</v>
      </c>
      <c r="O25" s="12">
        <f t="shared" si="3"/>
        <v>354.49317145305025</v>
      </c>
      <c r="P25" s="12">
        <f t="shared" si="3"/>
        <v>291.18978225947177</v>
      </c>
      <c r="Q25" s="12">
        <f t="shared" si="3"/>
        <v>239.19234767627398</v>
      </c>
      <c r="R25" s="12">
        <f t="shared" si="3"/>
        <v>187.9381674961426</v>
      </c>
      <c r="S25" s="12">
        <f t="shared" si="3"/>
        <v>147.66513607838809</v>
      </c>
      <c r="T25" s="12">
        <f t="shared" si="3"/>
        <v>116.02314687520531</v>
      </c>
      <c r="U25" s="12"/>
      <c r="V25" s="12">
        <f t="shared" si="4"/>
        <v>14281.037760106641</v>
      </c>
    </row>
    <row r="26" spans="1:24" x14ac:dyDescent="0.25">
      <c r="B26" s="7">
        <f>$B25+0.1</f>
        <v>0.5</v>
      </c>
      <c r="E26" s="12">
        <f t="shared" si="5"/>
        <v>10000</v>
      </c>
      <c r="F26" s="12">
        <f t="shared" si="3"/>
        <v>0</v>
      </c>
      <c r="G26" s="12">
        <f t="shared" si="3"/>
        <v>26.666666666666668</v>
      </c>
      <c r="H26" s="12">
        <f t="shared" si="3"/>
        <v>133.33333333333334</v>
      </c>
      <c r="I26" s="12">
        <f t="shared" si="3"/>
        <v>266.66666666666669</v>
      </c>
      <c r="J26" s="12">
        <f t="shared" si="3"/>
        <v>316.04938271604937</v>
      </c>
      <c r="K26" s="12">
        <f t="shared" si="3"/>
        <v>316.04938271604937</v>
      </c>
      <c r="L26" s="12">
        <f t="shared" si="3"/>
        <v>351.16598079561044</v>
      </c>
      <c r="M26" s="12">
        <f t="shared" si="3"/>
        <v>292.63831732967537</v>
      </c>
      <c r="N26" s="12">
        <f t="shared" si="3"/>
        <v>213.2373479652492</v>
      </c>
      <c r="O26" s="12">
        <f t="shared" si="3"/>
        <v>177.81796677335771</v>
      </c>
      <c r="P26" s="12">
        <f t="shared" si="3"/>
        <v>136.32662229673662</v>
      </c>
      <c r="Q26" s="12">
        <f t="shared" si="3"/>
        <v>104.51740080272316</v>
      </c>
      <c r="R26" s="12">
        <f t="shared" si="3"/>
        <v>76.646633436261041</v>
      </c>
      <c r="S26" s="12">
        <f t="shared" si="3"/>
        <v>56.207315380885795</v>
      </c>
      <c r="T26" s="12">
        <f t="shared" si="3"/>
        <v>41.218889773276807</v>
      </c>
      <c r="U26" s="12"/>
      <c r="V26" s="12">
        <f t="shared" si="4"/>
        <v>12508.541906652541</v>
      </c>
    </row>
    <row r="27" spans="1:24" x14ac:dyDescent="0.25">
      <c r="B27" s="18">
        <f>$B26+0.1</f>
        <v>0.6</v>
      </c>
      <c r="C27" s="19"/>
      <c r="D27" s="19"/>
      <c r="E27" s="20">
        <f t="shared" si="5"/>
        <v>10000</v>
      </c>
      <c r="F27" s="20">
        <f t="shared" si="3"/>
        <v>0</v>
      </c>
      <c r="G27" s="20">
        <f t="shared" si="3"/>
        <v>23.437499999999996</v>
      </c>
      <c r="H27" s="20">
        <f t="shared" si="3"/>
        <v>109.86328124999997</v>
      </c>
      <c r="I27" s="20">
        <f t="shared" si="3"/>
        <v>205.99365234374991</v>
      </c>
      <c r="J27" s="20">
        <f t="shared" si="3"/>
        <v>228.88183593749986</v>
      </c>
      <c r="K27" s="20">
        <f t="shared" si="3"/>
        <v>214.57672119140614</v>
      </c>
      <c r="L27" s="20">
        <f t="shared" si="3"/>
        <v>223.51741790771467</v>
      </c>
      <c r="M27" s="20">
        <f t="shared" si="3"/>
        <v>174.62298274040208</v>
      </c>
      <c r="N27" s="20">
        <f t="shared" si="3"/>
        <v>119.29019819945086</v>
      </c>
      <c r="O27" s="20">
        <f t="shared" si="3"/>
        <v>93.25849532615382</v>
      </c>
      <c r="P27" s="20">
        <f t="shared" si="3"/>
        <v>67.029304773313854</v>
      </c>
      <c r="Q27" s="20">
        <f t="shared" si="3"/>
        <v>48.177462019793829</v>
      </c>
      <c r="R27" s="20">
        <f t="shared" si="3"/>
        <v>33.122238285443423</v>
      </c>
      <c r="S27" s="20">
        <f t="shared" si="3"/>
        <v>22.771451391179163</v>
      </c>
      <c r="T27" s="20">
        <f t="shared" si="3"/>
        <v>15.655445689821663</v>
      </c>
      <c r="U27" s="20"/>
      <c r="V27" s="20">
        <f t="shared" si="4"/>
        <v>11580.19798705593</v>
      </c>
    </row>
    <row r="28" spans="1:24" x14ac:dyDescent="0.25"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4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4" x14ac:dyDescent="0.25">
      <c r="A30" s="1" t="s">
        <v>8</v>
      </c>
      <c r="B30" s="1"/>
      <c r="C30" s="1"/>
      <c r="D30" s="1"/>
    </row>
    <row r="31" spans="1:24" x14ac:dyDescent="0.25">
      <c r="A31" s="1"/>
      <c r="B31" s="1"/>
      <c r="C31" s="1"/>
      <c r="D31" s="1"/>
    </row>
    <row r="32" spans="1:24" x14ac:dyDescent="0.25">
      <c r="A32" s="2"/>
      <c r="B32" s="2"/>
      <c r="C32" s="2"/>
      <c r="D32" s="2"/>
      <c r="E32" s="3">
        <v>0</v>
      </c>
      <c r="F32" s="4">
        <v>1</v>
      </c>
      <c r="G32" s="4">
        <v>2</v>
      </c>
      <c r="H32" s="4">
        <v>3</v>
      </c>
      <c r="I32" s="4">
        <v>4</v>
      </c>
      <c r="J32" s="4">
        <v>5</v>
      </c>
      <c r="K32" s="4">
        <v>6</v>
      </c>
      <c r="L32" s="4">
        <v>7</v>
      </c>
      <c r="M32" s="4">
        <v>8</v>
      </c>
      <c r="N32" s="4">
        <v>9</v>
      </c>
      <c r="O32" s="4">
        <v>10</v>
      </c>
      <c r="P32" s="4">
        <v>11</v>
      </c>
      <c r="Q32" s="4">
        <v>12</v>
      </c>
      <c r="R32" s="4">
        <v>13</v>
      </c>
      <c r="S32" s="4">
        <v>14</v>
      </c>
      <c r="T32" s="4">
        <v>15</v>
      </c>
      <c r="V32" s="1" t="s">
        <v>0</v>
      </c>
    </row>
    <row r="33" spans="1:22" x14ac:dyDescent="0.25">
      <c r="A33" s="1" t="s">
        <v>3</v>
      </c>
      <c r="B33" s="1"/>
      <c r="C33" s="1"/>
      <c r="D33" s="1"/>
      <c r="E33" s="2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2" x14ac:dyDescent="0.25">
      <c r="A34" s="2" t="s">
        <v>4</v>
      </c>
      <c r="B34" s="2"/>
      <c r="C34" s="2"/>
      <c r="D34" s="2"/>
      <c r="E34" s="14"/>
      <c r="F34" s="9">
        <v>200</v>
      </c>
      <c r="G34" s="9">
        <v>1000</v>
      </c>
      <c r="H34" s="9">
        <v>3500</v>
      </c>
      <c r="I34" s="9">
        <v>7500</v>
      </c>
      <c r="J34" s="9">
        <v>15000</v>
      </c>
      <c r="K34" s="9">
        <v>24000</v>
      </c>
      <c r="L34" s="9">
        <v>32000</v>
      </c>
      <c r="M34" s="9">
        <v>40000</v>
      </c>
      <c r="N34" s="9">
        <v>50000</v>
      </c>
      <c r="O34" s="9">
        <v>62500</v>
      </c>
      <c r="P34" s="9">
        <v>71875</v>
      </c>
      <c r="Q34" s="9">
        <v>82656</v>
      </c>
      <c r="R34" s="9">
        <v>90922</v>
      </c>
      <c r="S34" s="9">
        <v>100014</v>
      </c>
      <c r="T34" s="9">
        <v>110015</v>
      </c>
      <c r="U34" s="16"/>
      <c r="V34" s="16"/>
    </row>
    <row r="35" spans="1:22" x14ac:dyDescent="0.25">
      <c r="A35" s="2" t="s">
        <v>5</v>
      </c>
      <c r="B35" s="2"/>
      <c r="C35" s="2"/>
      <c r="D35" s="2"/>
      <c r="E35" s="14"/>
      <c r="F35" s="15">
        <v>25</v>
      </c>
      <c r="G35" s="15">
        <v>20</v>
      </c>
      <c r="H35" s="15">
        <v>15</v>
      </c>
      <c r="I35" s="15">
        <v>15</v>
      </c>
      <c r="J35" s="15">
        <v>10</v>
      </c>
      <c r="K35" s="15">
        <v>10</v>
      </c>
      <c r="L35" s="15">
        <v>8</v>
      </c>
      <c r="M35" s="15">
        <v>8</v>
      </c>
      <c r="N35" s="15">
        <v>7</v>
      </c>
      <c r="O35" s="15">
        <v>7</v>
      </c>
      <c r="P35" s="15">
        <v>7</v>
      </c>
      <c r="Q35" s="15">
        <v>7</v>
      </c>
      <c r="R35" s="15">
        <v>7</v>
      </c>
      <c r="S35" s="15">
        <v>7</v>
      </c>
      <c r="T35" s="15">
        <v>7</v>
      </c>
      <c r="U35" s="16"/>
      <c r="V35" s="16"/>
    </row>
    <row r="36" spans="1:22" x14ac:dyDescent="0.25">
      <c r="A36" s="2" t="s">
        <v>6</v>
      </c>
      <c r="B36" s="2"/>
      <c r="C36" s="2"/>
      <c r="D36" s="2"/>
      <c r="E36" s="14"/>
      <c r="F36" s="15">
        <f>F$34*F$35</f>
        <v>5000</v>
      </c>
      <c r="G36" s="15">
        <f>G$34*G$35</f>
        <v>20000</v>
      </c>
      <c r="H36" s="15">
        <f t="shared" ref="H36:T36" si="6">H$34*H$35</f>
        <v>52500</v>
      </c>
      <c r="I36" s="15">
        <f t="shared" si="6"/>
        <v>112500</v>
      </c>
      <c r="J36" s="15">
        <f t="shared" si="6"/>
        <v>150000</v>
      </c>
      <c r="K36" s="15">
        <f t="shared" si="6"/>
        <v>240000</v>
      </c>
      <c r="L36" s="15">
        <f t="shared" si="6"/>
        <v>256000</v>
      </c>
      <c r="M36" s="15">
        <f t="shared" si="6"/>
        <v>320000</v>
      </c>
      <c r="N36" s="15">
        <f t="shared" si="6"/>
        <v>350000</v>
      </c>
      <c r="O36" s="15">
        <f t="shared" si="6"/>
        <v>437500</v>
      </c>
      <c r="P36" s="15">
        <f t="shared" si="6"/>
        <v>503125</v>
      </c>
      <c r="Q36" s="15">
        <f t="shared" si="6"/>
        <v>578592</v>
      </c>
      <c r="R36" s="15">
        <f t="shared" si="6"/>
        <v>636454</v>
      </c>
      <c r="S36" s="15">
        <f t="shared" si="6"/>
        <v>700098</v>
      </c>
      <c r="T36" s="15">
        <f t="shared" si="6"/>
        <v>770105</v>
      </c>
      <c r="U36" s="16"/>
      <c r="V36" s="16"/>
    </row>
    <row r="37" spans="1:22" x14ac:dyDescent="0.25">
      <c r="A37" s="2" t="s">
        <v>12</v>
      </c>
      <c r="B37" s="2"/>
      <c r="C37" s="2"/>
      <c r="D37" s="2"/>
      <c r="E37" s="16"/>
      <c r="F37" s="16">
        <f>F$36*0.05</f>
        <v>250</v>
      </c>
      <c r="G37" s="16">
        <f>G$36*0.05</f>
        <v>1000</v>
      </c>
      <c r="H37" s="16">
        <f t="shared" ref="H37:T37" si="7">H$36*0.05</f>
        <v>2625</v>
      </c>
      <c r="I37" s="16">
        <f t="shared" si="7"/>
        <v>5625</v>
      </c>
      <c r="J37" s="16">
        <f t="shared" si="7"/>
        <v>7500</v>
      </c>
      <c r="K37" s="16">
        <f t="shared" si="7"/>
        <v>12000</v>
      </c>
      <c r="L37" s="16">
        <f t="shared" si="7"/>
        <v>12800</v>
      </c>
      <c r="M37" s="16">
        <f t="shared" si="7"/>
        <v>16000</v>
      </c>
      <c r="N37" s="16">
        <f t="shared" si="7"/>
        <v>17500</v>
      </c>
      <c r="O37" s="16">
        <f t="shared" si="7"/>
        <v>21875</v>
      </c>
      <c r="P37" s="16">
        <f t="shared" si="7"/>
        <v>25156.25</v>
      </c>
      <c r="Q37" s="16">
        <f t="shared" si="7"/>
        <v>28929.600000000002</v>
      </c>
      <c r="R37" s="16">
        <f t="shared" si="7"/>
        <v>31822.7</v>
      </c>
      <c r="S37" s="16">
        <f t="shared" si="7"/>
        <v>35004.9</v>
      </c>
      <c r="T37" s="16">
        <f t="shared" si="7"/>
        <v>38505.25</v>
      </c>
      <c r="U37" s="16"/>
      <c r="V37" s="16"/>
    </row>
    <row r="38" spans="1:22" x14ac:dyDescent="0.25">
      <c r="A38" s="2" t="s">
        <v>10</v>
      </c>
      <c r="B38" s="2"/>
      <c r="C38" s="2"/>
      <c r="D38" s="2"/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/>
      <c r="V38" s="16"/>
    </row>
    <row r="39" spans="1:22" x14ac:dyDescent="0.25">
      <c r="A39" s="2" t="s">
        <v>6</v>
      </c>
      <c r="B39" s="2"/>
      <c r="C39" s="2"/>
      <c r="D39" s="2"/>
      <c r="E39" s="16">
        <f>E$37+E$38</f>
        <v>0</v>
      </c>
      <c r="F39" s="16">
        <f>F$37+F$38</f>
        <v>250</v>
      </c>
      <c r="G39" s="16">
        <f>G$37+G$38</f>
        <v>1000</v>
      </c>
      <c r="H39" s="16">
        <f t="shared" ref="H39:T39" si="8">H$37+H$38</f>
        <v>2625</v>
      </c>
      <c r="I39" s="16">
        <f t="shared" si="8"/>
        <v>5625</v>
      </c>
      <c r="J39" s="16">
        <f t="shared" si="8"/>
        <v>7500</v>
      </c>
      <c r="K39" s="16">
        <f t="shared" si="8"/>
        <v>12000</v>
      </c>
      <c r="L39" s="16">
        <f t="shared" si="8"/>
        <v>12800</v>
      </c>
      <c r="M39" s="16">
        <f t="shared" si="8"/>
        <v>16000</v>
      </c>
      <c r="N39" s="16">
        <f t="shared" si="8"/>
        <v>17500</v>
      </c>
      <c r="O39" s="16">
        <f t="shared" si="8"/>
        <v>21875</v>
      </c>
      <c r="P39" s="16">
        <f t="shared" si="8"/>
        <v>25156.25</v>
      </c>
      <c r="Q39" s="16">
        <f t="shared" si="8"/>
        <v>28929.600000000002</v>
      </c>
      <c r="R39" s="16">
        <f t="shared" si="8"/>
        <v>31822.7</v>
      </c>
      <c r="S39" s="16">
        <f t="shared" si="8"/>
        <v>35004.9</v>
      </c>
      <c r="T39" s="16">
        <f t="shared" si="8"/>
        <v>38505.25</v>
      </c>
      <c r="U39" s="16"/>
      <c r="V39" s="16">
        <f>SUM(E39:T39)</f>
        <v>256593.7</v>
      </c>
    </row>
    <row r="40" spans="1:22" x14ac:dyDescent="0.25"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x14ac:dyDescent="0.25">
      <c r="A41" s="1" t="s">
        <v>9</v>
      </c>
      <c r="B41" s="1"/>
      <c r="C41" s="1"/>
      <c r="D41" s="1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x14ac:dyDescent="0.25">
      <c r="A42" s="1"/>
      <c r="B42" s="1" t="s">
        <v>7</v>
      </c>
      <c r="C42" s="1"/>
      <c r="D42" s="1"/>
      <c r="E42" s="17"/>
      <c r="F42" s="16"/>
      <c r="G42" s="16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 x14ac:dyDescent="0.25">
      <c r="B43" s="7">
        <v>0.1</v>
      </c>
      <c r="E43" s="16">
        <f>E$39/(1+$B43)^E$32</f>
        <v>0</v>
      </c>
      <c r="F43" s="16">
        <f t="shared" ref="F43:T48" si="9">F$39/(1+$B43)^F$32</f>
        <v>227.27272727272725</v>
      </c>
      <c r="G43" s="16">
        <f t="shared" si="9"/>
        <v>826.44628099173542</v>
      </c>
      <c r="H43" s="16">
        <f t="shared" si="9"/>
        <v>1972.201352366641</v>
      </c>
      <c r="I43" s="16">
        <f t="shared" si="9"/>
        <v>3841.9506864285217</v>
      </c>
      <c r="J43" s="16">
        <f t="shared" si="9"/>
        <v>4656.9099229436624</v>
      </c>
      <c r="K43" s="16">
        <f t="shared" si="9"/>
        <v>6773.687160645326</v>
      </c>
      <c r="L43" s="16">
        <f t="shared" si="9"/>
        <v>6568.4239133530427</v>
      </c>
      <c r="M43" s="16">
        <f t="shared" si="9"/>
        <v>7464.118083355731</v>
      </c>
      <c r="N43" s="16">
        <f t="shared" si="9"/>
        <v>7421.7083215184812</v>
      </c>
      <c r="O43" s="16">
        <f t="shared" si="9"/>
        <v>8433.7594562710001</v>
      </c>
      <c r="P43" s="16">
        <f t="shared" si="9"/>
        <v>8817.1121588287733</v>
      </c>
      <c r="Q43" s="16">
        <f t="shared" si="9"/>
        <v>9217.8621040335311</v>
      </c>
      <c r="R43" s="16">
        <f t="shared" si="9"/>
        <v>9217.902657046694</v>
      </c>
      <c r="S43" s="16">
        <f t="shared" si="9"/>
        <v>9217.8842238588913</v>
      </c>
      <c r="T43" s="16">
        <f t="shared" si="9"/>
        <v>9217.8507089719787</v>
      </c>
      <c r="U43" s="16"/>
      <c r="V43" s="16">
        <f t="shared" ref="V43:V48" si="10">SUM(E43:T43)</f>
        <v>93875.08975788673</v>
      </c>
    </row>
    <row r="44" spans="1:22" x14ac:dyDescent="0.25">
      <c r="B44" s="7">
        <f>$B43+0.1</f>
        <v>0.2</v>
      </c>
      <c r="E44" s="16">
        <f t="shared" ref="E44:E48" si="11">E$39/(1+$B44)^E$32</f>
        <v>0</v>
      </c>
      <c r="F44" s="16">
        <f t="shared" si="9"/>
        <v>208.33333333333334</v>
      </c>
      <c r="G44" s="16">
        <f t="shared" si="9"/>
        <v>694.44444444444446</v>
      </c>
      <c r="H44" s="16">
        <f t="shared" si="9"/>
        <v>1519.0972222222222</v>
      </c>
      <c r="I44" s="16">
        <f t="shared" si="9"/>
        <v>2712.6736111111113</v>
      </c>
      <c r="J44" s="16">
        <f t="shared" si="9"/>
        <v>3014.0817901234568</v>
      </c>
      <c r="K44" s="16">
        <f t="shared" si="9"/>
        <v>4018.7757201646095</v>
      </c>
      <c r="L44" s="16">
        <f t="shared" si="9"/>
        <v>3572.2450845907638</v>
      </c>
      <c r="M44" s="16">
        <f t="shared" si="9"/>
        <v>3721.0886297820462</v>
      </c>
      <c r="N44" s="16">
        <f t="shared" si="9"/>
        <v>3391.6172406867604</v>
      </c>
      <c r="O44" s="16">
        <f t="shared" si="9"/>
        <v>3532.9346257153757</v>
      </c>
      <c r="P44" s="16">
        <f t="shared" si="9"/>
        <v>3385.7290163105686</v>
      </c>
      <c r="Q44" s="16">
        <f t="shared" si="9"/>
        <v>3244.6471602570018</v>
      </c>
      <c r="R44" s="16">
        <f t="shared" si="9"/>
        <v>2974.2729818453095</v>
      </c>
      <c r="S44" s="16">
        <f t="shared" si="9"/>
        <v>2726.4114479652594</v>
      </c>
      <c r="T44" s="16">
        <f t="shared" si="9"/>
        <v>2499.2014072021416</v>
      </c>
      <c r="U44" s="16"/>
      <c r="V44" s="16">
        <f t="shared" si="10"/>
        <v>41215.553715754395</v>
      </c>
    </row>
    <row r="45" spans="1:22" x14ac:dyDescent="0.25">
      <c r="B45" s="18">
        <f>$B44+0.1</f>
        <v>0.30000000000000004</v>
      </c>
      <c r="C45" s="19"/>
      <c r="D45" s="19"/>
      <c r="E45" s="21">
        <f t="shared" si="11"/>
        <v>0</v>
      </c>
      <c r="F45" s="21">
        <f t="shared" si="9"/>
        <v>192.30769230769229</v>
      </c>
      <c r="G45" s="21">
        <f t="shared" si="9"/>
        <v>591.71597633136093</v>
      </c>
      <c r="H45" s="21">
        <f t="shared" si="9"/>
        <v>1194.8111060537094</v>
      </c>
      <c r="I45" s="21">
        <f t="shared" si="9"/>
        <v>1969.4688561324881</v>
      </c>
      <c r="J45" s="21">
        <f t="shared" si="9"/>
        <v>2019.9680575717823</v>
      </c>
      <c r="K45" s="21">
        <f t="shared" si="9"/>
        <v>2486.1145323960395</v>
      </c>
      <c r="L45" s="21">
        <f t="shared" si="9"/>
        <v>2039.8888470941861</v>
      </c>
      <c r="M45" s="21">
        <f t="shared" si="9"/>
        <v>1961.4315837444101</v>
      </c>
      <c r="N45" s="21">
        <f t="shared" si="9"/>
        <v>1650.2429190157297</v>
      </c>
      <c r="O45" s="21">
        <f t="shared" si="9"/>
        <v>1586.7720375151246</v>
      </c>
      <c r="P45" s="21">
        <f t="shared" si="9"/>
        <v>1403.6829562633793</v>
      </c>
      <c r="Q45" s="21">
        <f t="shared" si="9"/>
        <v>1241.7157825595277</v>
      </c>
      <c r="R45" s="21">
        <f t="shared" si="9"/>
        <v>1050.6872076100146</v>
      </c>
      <c r="S45" s="21">
        <f t="shared" si="9"/>
        <v>889.04124399026716</v>
      </c>
      <c r="T45" s="21">
        <f t="shared" si="9"/>
        <v>752.26293286316252</v>
      </c>
      <c r="U45" s="21"/>
      <c r="V45" s="21">
        <f t="shared" si="10"/>
        <v>21030.111731448877</v>
      </c>
    </row>
    <row r="46" spans="1:22" x14ac:dyDescent="0.25">
      <c r="B46" s="7">
        <f>$B45+0.1</f>
        <v>0.4</v>
      </c>
      <c r="E46" s="16">
        <f t="shared" si="11"/>
        <v>0</v>
      </c>
      <c r="F46" s="16">
        <f t="shared" si="9"/>
        <v>178.57142857142858</v>
      </c>
      <c r="G46" s="16">
        <f t="shared" si="9"/>
        <v>510.20408163265313</v>
      </c>
      <c r="H46" s="16">
        <f t="shared" si="9"/>
        <v>956.63265306122469</v>
      </c>
      <c r="I46" s="16">
        <f t="shared" si="9"/>
        <v>1464.2336526447318</v>
      </c>
      <c r="J46" s="16">
        <f t="shared" si="9"/>
        <v>1394.5082406140305</v>
      </c>
      <c r="K46" s="16">
        <f t="shared" si="9"/>
        <v>1593.7237035588919</v>
      </c>
      <c r="L46" s="16">
        <f t="shared" si="9"/>
        <v>1214.2656789020132</v>
      </c>
      <c r="M46" s="16">
        <f t="shared" si="9"/>
        <v>1084.1657847339402</v>
      </c>
      <c r="N46" s="16">
        <f t="shared" si="9"/>
        <v>847.00451932339092</v>
      </c>
      <c r="O46" s="16">
        <f t="shared" si="9"/>
        <v>756.25403511017043</v>
      </c>
      <c r="P46" s="16">
        <f t="shared" si="9"/>
        <v>621.20867169764006</v>
      </c>
      <c r="Q46" s="16">
        <f t="shared" si="9"/>
        <v>510.27700837605119</v>
      </c>
      <c r="R46" s="16">
        <f t="shared" si="9"/>
        <v>400.9336990104195</v>
      </c>
      <c r="S46" s="16">
        <f t="shared" si="9"/>
        <v>315.01870498754113</v>
      </c>
      <c r="T46" s="16">
        <f t="shared" si="9"/>
        <v>247.51379684847223</v>
      </c>
      <c r="U46" s="16"/>
      <c r="V46" s="16">
        <f t="shared" si="10"/>
        <v>12094.5156590726</v>
      </c>
    </row>
    <row r="47" spans="1:22" x14ac:dyDescent="0.25">
      <c r="B47" s="7">
        <f>$B46+0.1</f>
        <v>0.5</v>
      </c>
      <c r="E47" s="16">
        <f t="shared" si="11"/>
        <v>0</v>
      </c>
      <c r="F47" s="16">
        <f t="shared" si="9"/>
        <v>166.66666666666666</v>
      </c>
      <c r="G47" s="16">
        <f t="shared" si="9"/>
        <v>444.44444444444446</v>
      </c>
      <c r="H47" s="16">
        <f t="shared" si="9"/>
        <v>777.77777777777783</v>
      </c>
      <c r="I47" s="16">
        <f t="shared" si="9"/>
        <v>1111.1111111111111</v>
      </c>
      <c r="J47" s="16">
        <f t="shared" si="9"/>
        <v>987.65432098765427</v>
      </c>
      <c r="K47" s="16">
        <f t="shared" si="9"/>
        <v>1053.4979423868313</v>
      </c>
      <c r="L47" s="16">
        <f t="shared" si="9"/>
        <v>749.15409236396886</v>
      </c>
      <c r="M47" s="16">
        <f t="shared" si="9"/>
        <v>624.29507696997405</v>
      </c>
      <c r="N47" s="16">
        <f t="shared" si="9"/>
        <v>455.21516029060609</v>
      </c>
      <c r="O47" s="16">
        <f t="shared" si="9"/>
        <v>379.34596690883842</v>
      </c>
      <c r="P47" s="16">
        <f t="shared" si="9"/>
        <v>290.8319079634428</v>
      </c>
      <c r="Q47" s="16">
        <f t="shared" si="9"/>
        <v>222.97045504580942</v>
      </c>
      <c r="R47" s="16">
        <f t="shared" si="9"/>
        <v>163.51238638594563</v>
      </c>
      <c r="S47" s="16">
        <f t="shared" si="9"/>
        <v>119.90884356557612</v>
      </c>
      <c r="T47" s="16">
        <f t="shared" si="9"/>
        <v>87.932832235932679</v>
      </c>
      <c r="U47" s="16"/>
      <c r="V47" s="16">
        <f t="shared" si="10"/>
        <v>7634.318985104579</v>
      </c>
    </row>
    <row r="48" spans="1:22" x14ac:dyDescent="0.25">
      <c r="B48" s="7">
        <f>$B47+0.1</f>
        <v>0.6</v>
      </c>
      <c r="E48" s="16">
        <f t="shared" si="11"/>
        <v>0</v>
      </c>
      <c r="F48" s="16">
        <f t="shared" si="9"/>
        <v>156.25</v>
      </c>
      <c r="G48" s="16">
        <f t="shared" si="9"/>
        <v>390.62499999999994</v>
      </c>
      <c r="H48" s="16">
        <f t="shared" si="9"/>
        <v>640.86914062499989</v>
      </c>
      <c r="I48" s="16">
        <f t="shared" si="9"/>
        <v>858.30688476562466</v>
      </c>
      <c r="J48" s="16">
        <f t="shared" si="9"/>
        <v>715.25573730468705</v>
      </c>
      <c r="K48" s="16">
        <f t="shared" si="9"/>
        <v>715.25573730468705</v>
      </c>
      <c r="L48" s="16">
        <f t="shared" si="9"/>
        <v>476.83715820312466</v>
      </c>
      <c r="M48" s="16">
        <f t="shared" si="9"/>
        <v>372.52902984619107</v>
      </c>
      <c r="N48" s="16">
        <f t="shared" si="9"/>
        <v>254.65851649641968</v>
      </c>
      <c r="O48" s="16">
        <f t="shared" si="9"/>
        <v>198.95196601282785</v>
      </c>
      <c r="P48" s="16">
        <f t="shared" si="9"/>
        <v>142.99672557172002</v>
      </c>
      <c r="Q48" s="16">
        <f t="shared" si="9"/>
        <v>102.77858564222683</v>
      </c>
      <c r="R48" s="16">
        <f t="shared" si="9"/>
        <v>70.660588491477839</v>
      </c>
      <c r="S48" s="16">
        <f t="shared" si="9"/>
        <v>48.579057443376364</v>
      </c>
      <c r="T48" s="16">
        <f t="shared" si="9"/>
        <v>33.397980561677919</v>
      </c>
      <c r="U48" s="16"/>
      <c r="V48" s="16">
        <f t="shared" si="10"/>
        <v>5177.9521082690426</v>
      </c>
    </row>
    <row r="49" spans="6:22" x14ac:dyDescent="0.25"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6:22" x14ac:dyDescent="0.25"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6:22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6:22" x14ac:dyDescent="0.25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6:22" x14ac:dyDescent="0.25"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6:22" x14ac:dyDescent="0.25"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6:22" x14ac:dyDescent="0.25"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6:22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6:22" x14ac:dyDescent="0.25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6:22" x14ac:dyDescent="0.25"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6:22" x14ac:dyDescent="0.25"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6:22" x14ac:dyDescent="0.25"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6:22" x14ac:dyDescent="0.25"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6:22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Lauma Blūmentāle</cp:lastModifiedBy>
  <dcterms:created xsi:type="dcterms:W3CDTF">2018-09-19T09:50:34Z</dcterms:created>
  <dcterms:modified xsi:type="dcterms:W3CDTF">2021-07-09T08:18:18Z</dcterms:modified>
</cp:coreProperties>
</file>